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一级项目绩效目标表" sheetId="15" r:id="rId15"/>
    <sheet name="Sheet2" sheetId="16" r:id="rId16"/>
    <sheet name="Sheet3" sheetId="17" r:id="rId17"/>
    <sheet name="Sheet4" sheetId="18" r:id="rId18"/>
  </sheets>
  <definedNames/>
  <calcPr fullCalcOnLoad="1"/>
</workbook>
</file>

<file path=xl/sharedStrings.xml><?xml version="1.0" encoding="utf-8"?>
<sst xmlns="http://schemas.openxmlformats.org/spreadsheetml/2006/main" count="901" uniqueCount="377">
  <si>
    <t>附件2</t>
  </si>
  <si>
    <t>2019年部门综合预算公开报表</t>
  </si>
  <si>
    <t xml:space="preserve">                部门名称：神木市农业农村局</t>
  </si>
  <si>
    <t xml:space="preserve">                保密审查情况：已审查</t>
  </si>
  <si>
    <t xml:space="preserve">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</si>
  <si>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</si>
  <si>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</si>
  <si>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</si>
  <si>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</si>
  <si>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</si>
  <si>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</si>
  <si>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</si>
  <si>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</si>
  <si>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</si>
  <si>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</si>
  <si>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</si>
  <si>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</si>
  <si>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</si>
  <si>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</si>
  <si>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</si>
  <si>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</si>
  <si>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</si>
  <si>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</si>
  <si>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</si>
  <si>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</si>
  <si>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</si>
  <si>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</si>
  <si>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</si>
  <si>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</si>
  <si>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</si>
  <si>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不涉及此项内容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</si>
  <si>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</si>
  <si>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</si>
  <si>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</si>
  <si>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</si>
  <si>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</si>
  <si>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</si>
  <si>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</si>
  <si>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</si>
  <si>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 xml:space="preserve">是 </t>
  </si>
  <si>
    <t>按照全市整体部署，逐步推进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</si>
  <si>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</si>
  <si>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</si>
  <si>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</si>
  <si>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</si>
  <si>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</si>
  <si>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</si>
  <si>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</si>
  <si>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</si>
  <si>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</si>
  <si>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</si>
  <si>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</si>
  <si>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</si>
  <si>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</si>
  <si>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</si>
  <si>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</si>
  <si>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</si>
  <si>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</si>
  <si>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</si>
  <si>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</si>
  <si>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</si>
  <si>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</si>
  <si>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</si>
  <si>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</si>
  <si>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</si>
  <si>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</si>
  <si>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</si>
  <si>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</si>
  <si>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</si>
  <si>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</si>
  <si>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</si>
  <si>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</si>
  <si>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</si>
  <si>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</si>
  <si>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</si>
  <si>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</si>
  <si>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</si>
  <si>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</si>
  <si>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</si>
  <si>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</si>
  <si>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</si>
  <si>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</si>
  <si>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</si>
  <si>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</si>
  <si>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</si>
  <si>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</si>
  <si>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</si>
  <si>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</si>
  <si>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</si>
  <si>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</si>
  <si>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</si>
  <si>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</si>
  <si>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</si>
  <si>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</si>
  <si>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</si>
  <si>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</si>
  <si>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</si>
  <si>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</si>
  <si>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</si>
  <si>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</si>
  <si>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</si>
  <si>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</si>
  <si>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</si>
  <si>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</si>
  <si>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</si>
  <si>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</si>
  <si>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</si>
  <si>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</si>
  <si>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</si>
  <si>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</si>
  <si>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</si>
  <si>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</si>
  <si>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</si>
  <si>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</si>
  <si>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</si>
  <si>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</si>
  <si>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</si>
  <si>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</si>
  <si>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</si>
  <si>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</si>
  <si>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</si>
  <si>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</si>
  <si>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</si>
  <si>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</si>
  <si>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</si>
  <si>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</si>
  <si>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</si>
  <si>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</si>
  <si>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</si>
  <si>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小计</t>
  </si>
  <si>
    <t>其中：专项资金列入部门预算项目</t>
  </si>
  <si>
    <t>**</t>
  </si>
  <si>
    <t xml:space="preserve">  农业局</t>
  </si>
  <si>
    <t xml:space="preserve"> 农业局机关</t>
  </si>
  <si>
    <t xml:space="preserve">  原种厂</t>
  </si>
  <si>
    <t xml:space="preserve">  种子管理站</t>
  </si>
  <si>
    <t xml:space="preserve">  农技中心</t>
  </si>
  <si>
    <t xml:space="preserve">  园艺站</t>
  </si>
  <si>
    <t xml:space="preserve">  农机管理站</t>
  </si>
  <si>
    <t xml:space="preserve">  农机监理站</t>
  </si>
  <si>
    <t xml:space="preserve">  农产品质量安全监测中心</t>
  </si>
  <si>
    <t xml:space="preserve">  农村能源技术推广站</t>
  </si>
  <si>
    <t xml:space="preserve">  农业尔林兔技术推广站</t>
  </si>
  <si>
    <t xml:space="preserve">  农业高家堡技术推广站</t>
  </si>
  <si>
    <t xml:space="preserve">  农业花石崖技术推广站</t>
  </si>
  <si>
    <t xml:space="preserve">  农业沙峁技术推广站</t>
  </si>
  <si>
    <t xml:space="preserve">  农业孙家岔技术推广站</t>
  </si>
  <si>
    <t xml:space="preserve">  农业神木镇技术推广站</t>
  </si>
  <si>
    <t xml:space="preserve">  农业行政执法大队</t>
  </si>
  <si>
    <t xml:space="preserve">  统筹办</t>
  </si>
  <si>
    <t xml:space="preserve">  农工部</t>
  </si>
  <si>
    <t xml:space="preserve">  渔政管理监督站</t>
  </si>
  <si>
    <t>神木市畜牧兽医局机关</t>
  </si>
  <si>
    <t>神木市草原工作站</t>
  </si>
  <si>
    <t>神木市动物卫生监督所</t>
  </si>
  <si>
    <t>神木市动物疫病预防控制中心</t>
  </si>
  <si>
    <t>神木市畜牧兽医技术推广站</t>
  </si>
  <si>
    <t>神木市种羊场</t>
  </si>
  <si>
    <t>神木县贺家川镇畜牧兽医站</t>
  </si>
  <si>
    <t>神木县贺家川镇太和寨畜牧兽医站</t>
  </si>
  <si>
    <t>神木县乔岔滩办事处畜牧兽医站</t>
  </si>
  <si>
    <t>神木县高家堡镇畜牧兽医站</t>
  </si>
  <si>
    <t>神木县锦界镇畜牧兽医站</t>
  </si>
  <si>
    <t>神木县尔林兔镇畜牧兽医站</t>
  </si>
  <si>
    <t>神木县中鸡镇畜牧兽医站</t>
  </si>
  <si>
    <t>神木县孙家岔镇畜牧兽医站</t>
  </si>
  <si>
    <t>神木县店塔镇畜牧兽医站</t>
  </si>
  <si>
    <t>神木县神木镇畜牧兽医站麻家塔分站</t>
  </si>
  <si>
    <t>神木县神木镇畜牧兽医站解家堡分站</t>
  </si>
  <si>
    <t>神木县神木镇畜牧兽医站</t>
  </si>
  <si>
    <t>神木县神木镇畜牧兽医站永兴分站</t>
  </si>
  <si>
    <t>神木县神木镇畜牧兽医站西沟分站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</si>
  <si>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</si>
  <si>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</si>
  <si>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</si>
  <si>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</si>
  <si>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</si>
  <si>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</si>
  <si>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</si>
  <si>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</si>
  <si>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</si>
  <si>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</si>
  <si>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</si>
  <si>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</si>
  <si>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</si>
  <si>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</si>
  <si>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农林水支出</t>
  </si>
  <si>
    <t>离退休费</t>
  </si>
  <si>
    <t>住房公积金</t>
  </si>
  <si>
    <t>行政运行</t>
  </si>
  <si>
    <t>水利执法监督</t>
  </si>
  <si>
    <t>一般行政管理事务</t>
  </si>
  <si>
    <t>事业运行</t>
  </si>
  <si>
    <t>2019年市级地方一般公共预算基本支出明细表</t>
  </si>
  <si>
    <t>功能科目</t>
  </si>
  <si>
    <t>政府预算支出经济分类科目</t>
  </si>
  <si>
    <t>501机关工资福利支出</t>
  </si>
  <si>
    <t>502机关商品和服务支出</t>
  </si>
  <si>
    <t>503机关资本性支出</t>
  </si>
  <si>
    <t>505对事业单位经常性补助</t>
  </si>
  <si>
    <t>509对个人和家庭的补助</t>
  </si>
  <si>
    <t>50103</t>
  </si>
  <si>
    <t>工资奖金津补贴</t>
  </si>
  <si>
    <t>社会保障缴费</t>
  </si>
  <si>
    <t>其他工资福利 支出</t>
  </si>
  <si>
    <t>办公经费</t>
  </si>
  <si>
    <t>其中：其他交通费用</t>
  </si>
  <si>
    <t>其中：工会经费</t>
  </si>
  <si>
    <t>其中：专网租赁</t>
  </si>
  <si>
    <t>会议费</t>
  </si>
  <si>
    <t>培训费</t>
  </si>
  <si>
    <t>专用材料购置费</t>
  </si>
  <si>
    <t>委托业务费</t>
  </si>
  <si>
    <t>公务接待费</t>
  </si>
  <si>
    <t>因公
出国（境）费用</t>
  </si>
  <si>
    <t>公务用车运行维护费</t>
  </si>
  <si>
    <t>维修（护）费</t>
  </si>
  <si>
    <t>其他商品服务支出</t>
  </si>
  <si>
    <t>其他资本性支出</t>
  </si>
  <si>
    <t>工资福利支出</t>
  </si>
  <si>
    <t>商品服务支出</t>
  </si>
  <si>
    <t>其他对事业单位补助</t>
  </si>
  <si>
    <t>社会福利和救助</t>
  </si>
  <si>
    <t>其他对个人家庭补助</t>
  </si>
  <si>
    <t>农业农村局</t>
  </si>
  <si>
    <t xml:space="preserve">  农业局机关</t>
  </si>
  <si>
    <t xml:space="preserve">  畜牧局机关</t>
  </si>
  <si>
    <t xml:space="preserve">  草原站</t>
  </si>
  <si>
    <t xml:space="preserve">  检疫站</t>
  </si>
  <si>
    <t xml:space="preserve">  动物疫控中心</t>
  </si>
  <si>
    <t xml:space="preserve">  畜牧站</t>
  </si>
  <si>
    <t xml:space="preserve">  种羊场</t>
  </si>
  <si>
    <t xml:space="preserve">  贺川兽医站</t>
  </si>
  <si>
    <t xml:space="preserve">  太和寨兽医站</t>
  </si>
  <si>
    <t xml:space="preserve">  乔岔滩兽医站</t>
  </si>
  <si>
    <t xml:space="preserve">  高家堡兽医站</t>
  </si>
  <si>
    <t xml:space="preserve">  锦界兽医站</t>
  </si>
  <si>
    <t xml:space="preserve">  尔林兔兽医站</t>
  </si>
  <si>
    <t xml:space="preserve">  中鸡兽医站</t>
  </si>
  <si>
    <t xml:space="preserve">  孙家岔兽医站</t>
  </si>
  <si>
    <t xml:space="preserve">  店塔兽医站</t>
  </si>
  <si>
    <t xml:space="preserve">  麻家塔兽医站</t>
  </si>
  <si>
    <t xml:space="preserve">  解家堡兽医站</t>
  </si>
  <si>
    <t xml:space="preserve">  神木镇兽医站</t>
  </si>
  <si>
    <t xml:space="preserve">  永兴兽医站</t>
  </si>
  <si>
    <t xml:space="preserve">  西沟兽医站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</si>
  <si>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</si>
  <si>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</si>
  <si>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</si>
  <si>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</si>
  <si>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</si>
  <si>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</si>
  <si>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</si>
  <si>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</si>
  <si>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</si>
  <si>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</si>
  <si>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</si>
  <si>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</si>
  <si>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</si>
  <si>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</si>
  <si>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</si>
  <si>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</si>
  <si>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</si>
  <si>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</si>
  <si>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</si>
  <si>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</si>
  <si>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</si>
  <si>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</si>
  <si>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</si>
  <si>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</si>
  <si>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</si>
  <si>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</si>
  <si>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</si>
  <si>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</si>
  <si>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</si>
  <si>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</si>
  <si>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</si>
  <si>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</si>
  <si>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2019年市级地方一般公共预算项目支出明细表</t>
  </si>
  <si>
    <t>预算单位</t>
  </si>
  <si>
    <t>审核数</t>
  </si>
  <si>
    <t>项目名称</t>
  </si>
  <si>
    <t>运转类
专项</t>
  </si>
  <si>
    <t>政策性
专项</t>
  </si>
  <si>
    <t>501工资福利</t>
  </si>
  <si>
    <t>502机关商品服务支出</t>
  </si>
  <si>
    <t>503机关资本性支出（一）</t>
  </si>
  <si>
    <t>507对企业补助</t>
  </si>
  <si>
    <t>512债务还本支出</t>
  </si>
  <si>
    <t>599其他支出</t>
  </si>
  <si>
    <t>基层农技推广专项工作经费</t>
  </si>
  <si>
    <t>农技体系改革与建设农技人员工资</t>
  </si>
  <si>
    <t>农机安全监管经费</t>
  </si>
  <si>
    <t>农产品安全检测费</t>
  </si>
  <si>
    <t>重金属、农业面源污染治理费</t>
  </si>
  <si>
    <t>农业行政执法大队农业综合执法专项经费</t>
  </si>
  <si>
    <t>测土配方专项经费</t>
  </si>
  <si>
    <t>苹果蠹蛾阻截防控等植物检疫专项经费</t>
  </si>
  <si>
    <t>粮食作物膜际栽培技术推广经费</t>
  </si>
  <si>
    <t>后勤物业管理费</t>
  </si>
  <si>
    <t>“互联网+村务公开”管理平台建设经费</t>
  </si>
  <si>
    <t>农村土地承包纠纷仲裁厅建设经费</t>
  </si>
  <si>
    <t>乡村振兴工作经费</t>
  </si>
  <si>
    <t>畜牧局职工餐厅服务费</t>
  </si>
  <si>
    <t>畜牧大楼物业管理费</t>
  </si>
  <si>
    <t>畜牧局重大动物疫病防控工作经费</t>
  </si>
  <si>
    <t>畜牧局动物及动物产品检疫工作经费</t>
  </si>
  <si>
    <t>畜牧局基层动物防疫工作经费</t>
  </si>
  <si>
    <t>畜牧局畜产品质量安全监管工作经费</t>
  </si>
  <si>
    <t>畜牧局草原执法及防火专项经费</t>
  </si>
  <si>
    <t>畜牧局非洲猪瘟防控物资购置费</t>
  </si>
  <si>
    <t>畜牧局畜牧兽医中心运行费</t>
  </si>
  <si>
    <t>动物卫生监督所服装购置费</t>
  </si>
  <si>
    <t>2019年部门预算政府采购（资产配置、购买服务）预算表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</si>
  <si>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</si>
  <si>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</si>
  <si>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</si>
  <si>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</si>
  <si>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</si>
  <si>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</si>
  <si>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</si>
  <si>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</si>
  <si>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</si>
  <si>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</si>
  <si>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无此项收支预算</t>
  </si>
  <si>
    <t>2018年</t>
  </si>
  <si>
    <t>2019年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</si>
  <si>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</si>
  <si>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</si>
  <si>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</si>
  <si>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</si>
  <si>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</si>
  <si>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</si>
  <si>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</si>
  <si>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</si>
  <si>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</si>
  <si>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</si>
  <si>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</si>
  <si>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</si>
  <si>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</si>
  <si>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</si>
  <si>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神木市农业农村局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</si>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</sst>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000_ "/>
    <numFmt numFmtId="181" formatCode="0.00_ "/>
    <numFmt numFmtId="182" formatCode="#,##0.00_ "/>
    <numFmt numFmtId="183" formatCode="#,##0.0000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5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indexed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方正小标宋简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7" fillId="7" borderId="0" applyNumberFormat="0" applyBorder="0" applyAlignment="0" applyProtection="0"/>
    <xf numFmtId="0" fontId="33" fillId="0" borderId="4" applyNumberFormat="0" applyFill="0" applyAlignment="0" applyProtection="0"/>
    <xf numFmtId="0" fontId="27" fillId="3" borderId="0" applyNumberFormat="0" applyBorder="0" applyAlignment="0" applyProtection="0"/>
    <xf numFmtId="0" fontId="31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7" applyNumberFormat="0" applyFill="0" applyAlignment="0" applyProtection="0"/>
    <xf numFmtId="0" fontId="40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0" fontId="2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7" fillId="16" borderId="0" applyNumberFormat="0" applyBorder="0" applyAlignment="0" applyProtection="0"/>
    <xf numFmtId="0" fontId="1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8" fillId="0" borderId="0" applyNumberForma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18" fillId="0" borderId="0" applyFill="0" applyBorder="0">
      <alignment vertical="center"/>
      <protection/>
    </xf>
    <xf numFmtId="0" fontId="18" fillId="19" borderId="0" applyNumberFormat="0" applyBorder="0" applyProtection="0">
      <alignment horizontal="center" vertical="center"/>
    </xf>
    <xf numFmtId="0" fontId="18" fillId="19" borderId="9" applyNumberFormat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9" borderId="0" applyNumberFormat="0" applyBorder="0" applyProtection="0">
      <alignment vertical="center"/>
    </xf>
    <xf numFmtId="180" fontId="0" fillId="19" borderId="9" applyFont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238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20" borderId="9" xfId="0" applyNumberFormat="1" applyFont="1" applyFill="1" applyBorder="1" applyAlignment="1" applyProtection="1">
      <alignment horizontal="center" vertical="center"/>
      <protection/>
    </xf>
    <xf numFmtId="0" fontId="5" fillId="20" borderId="10" xfId="0" applyNumberFormat="1" applyFont="1" applyFill="1" applyBorder="1" applyAlignment="1" applyProtection="1">
      <alignment horizontal="center" vertical="center"/>
      <protection/>
    </xf>
    <xf numFmtId="0" fontId="42" fillId="20" borderId="10" xfId="0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 applyProtection="1">
      <alignment horizontal="center" vertical="center"/>
      <protection/>
    </xf>
    <xf numFmtId="0" fontId="2" fillId="20" borderId="13" xfId="0" applyNumberFormat="1" applyFont="1" applyFill="1" applyBorder="1" applyAlignment="1" applyProtection="1">
      <alignment horizontal="center" vertical="center"/>
      <protection/>
    </xf>
    <xf numFmtId="0" fontId="2" fillId="20" borderId="14" xfId="0" applyNumberFormat="1" applyFont="1" applyFill="1" applyBorder="1" applyAlignment="1" applyProtection="1">
      <alignment horizontal="center" vertical="center"/>
      <protection/>
    </xf>
    <xf numFmtId="0" fontId="42" fillId="2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6" fillId="0" borderId="0" xfId="69" applyAlignment="1">
      <alignment vertical="center" wrapText="1"/>
      <protection/>
    </xf>
    <xf numFmtId="0" fontId="6" fillId="0" borderId="0" xfId="69" applyFont="1" applyAlignment="1">
      <alignment vertical="center"/>
      <protection/>
    </xf>
    <xf numFmtId="0" fontId="7" fillId="0" borderId="0" xfId="69" applyFont="1" applyAlignment="1">
      <alignment vertical="center" wrapText="1"/>
      <protection/>
    </xf>
    <xf numFmtId="0" fontId="8" fillId="0" borderId="0" xfId="69" applyFont="1" applyAlignment="1">
      <alignment horizontal="center" vertical="center" wrapText="1"/>
      <protection/>
    </xf>
    <xf numFmtId="0" fontId="6" fillId="0" borderId="0" xfId="69" applyFont="1" applyAlignment="1">
      <alignment horizontal="center" vertical="center" wrapText="1"/>
      <protection/>
    </xf>
    <xf numFmtId="0" fontId="6" fillId="0" borderId="23" xfId="69" applyFont="1" applyBorder="1" applyAlignment="1">
      <alignment vertical="center"/>
      <protection/>
    </xf>
    <xf numFmtId="0" fontId="6" fillId="0" borderId="23" xfId="69" applyFont="1" applyBorder="1" applyAlignment="1">
      <alignment vertical="center" wrapText="1"/>
      <protection/>
    </xf>
    <xf numFmtId="0" fontId="6" fillId="0" borderId="0" xfId="69" applyFont="1" applyBorder="1" applyAlignment="1">
      <alignment vertical="center" wrapText="1"/>
      <protection/>
    </xf>
    <xf numFmtId="0" fontId="6" fillId="0" borderId="30" xfId="69" applyBorder="1" applyAlignment="1">
      <alignment horizontal="center" vertical="center" wrapText="1"/>
      <protection/>
    </xf>
    <xf numFmtId="0" fontId="6" fillId="0" borderId="31" xfId="69" applyBorder="1" applyAlignment="1">
      <alignment horizontal="center" vertical="center" wrapText="1"/>
      <protection/>
    </xf>
    <xf numFmtId="0" fontId="6" fillId="0" borderId="10" xfId="69" applyBorder="1" applyAlignment="1">
      <alignment horizontal="center" vertical="center" wrapText="1"/>
      <protection/>
    </xf>
    <xf numFmtId="0" fontId="6" fillId="0" borderId="30" xfId="69" applyFont="1" applyBorder="1" applyAlignment="1">
      <alignment horizontal="center" vertical="center" wrapText="1"/>
      <protection/>
    </xf>
    <xf numFmtId="0" fontId="6" fillId="0" borderId="31" xfId="69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32" xfId="69" applyFont="1" applyBorder="1" applyAlignment="1">
      <alignment horizontal="center" vertical="center" wrapText="1"/>
      <protection/>
    </xf>
    <xf numFmtId="0" fontId="6" fillId="0" borderId="26" xfId="69" applyFont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6" fillId="0" borderId="10" xfId="69" applyFont="1" applyBorder="1" applyAlignment="1">
      <alignment vertical="center" wrapText="1"/>
      <protection/>
    </xf>
    <xf numFmtId="0" fontId="6" fillId="0" borderId="26" xfId="69" applyFont="1" applyBorder="1" applyAlignment="1">
      <alignment horizontal="left" vertical="center" wrapText="1"/>
      <protection/>
    </xf>
    <xf numFmtId="0" fontId="6" fillId="0" borderId="22" xfId="69" applyFont="1" applyBorder="1" applyAlignment="1">
      <alignment horizontal="left" vertical="center" wrapText="1"/>
      <protection/>
    </xf>
    <xf numFmtId="0" fontId="6" fillId="0" borderId="30" xfId="69" applyBorder="1" applyAlignment="1">
      <alignment horizontal="right" vertical="center" wrapText="1"/>
      <protection/>
    </xf>
    <xf numFmtId="0" fontId="1" fillId="0" borderId="3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6" fillId="0" borderId="14" xfId="69" applyBorder="1" applyAlignment="1">
      <alignment horizontal="center" vertical="center" wrapText="1"/>
      <protection/>
    </xf>
    <xf numFmtId="0" fontId="6" fillId="0" borderId="14" xfId="69" applyFont="1" applyBorder="1" applyAlignment="1">
      <alignment horizontal="left" vertical="top" wrapText="1"/>
      <protection/>
    </xf>
    <xf numFmtId="0" fontId="6" fillId="0" borderId="26" xfId="69" applyFont="1" applyBorder="1" applyAlignment="1">
      <alignment horizontal="left" vertical="top" wrapText="1"/>
      <protection/>
    </xf>
    <xf numFmtId="0" fontId="6" fillId="0" borderId="22" xfId="69" applyFont="1" applyBorder="1" applyAlignment="1">
      <alignment horizontal="left" vertical="top" wrapText="1"/>
      <protection/>
    </xf>
    <xf numFmtId="0" fontId="6" fillId="0" borderId="22" xfId="69" applyBorder="1" applyAlignment="1">
      <alignment horizontal="left" vertical="top" wrapText="1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6" fillId="0" borderId="10" xfId="69" applyBorder="1" applyAlignment="1">
      <alignment vertical="center" wrapText="1"/>
      <protection/>
    </xf>
    <xf numFmtId="0" fontId="6" fillId="0" borderId="10" xfId="69" applyFont="1" applyBorder="1" applyAlignment="1">
      <alignment horizontal="left" vertical="center" wrapText="1"/>
      <protection/>
    </xf>
    <xf numFmtId="0" fontId="4" fillId="0" borderId="0" xfId="69" applyNumberFormat="1" applyFont="1" applyFill="1" applyBorder="1" applyAlignment="1">
      <alignment vertical="center" wrapText="1"/>
      <protection/>
    </xf>
    <xf numFmtId="0" fontId="6" fillId="0" borderId="32" xfId="69" applyBorder="1" applyAlignment="1">
      <alignment horizontal="right" vertical="center" wrapText="1"/>
      <protection/>
    </xf>
    <xf numFmtId="0" fontId="6" fillId="0" borderId="27" xfId="69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2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112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5" fillId="20" borderId="10" xfId="0" applyFont="1" applyFill="1" applyBorder="1" applyAlignment="1">
      <alignment horizontal="center" vertical="center"/>
    </xf>
    <xf numFmtId="0" fontId="1" fillId="20" borderId="10" xfId="69" applyNumberFormat="1" applyFont="1" applyFill="1" applyBorder="1" applyAlignment="1" applyProtection="1">
      <alignment horizontal="center" vertical="center" wrapText="1"/>
      <protection/>
    </xf>
    <xf numFmtId="0" fontId="11" fillId="20" borderId="10" xfId="0" applyNumberFormat="1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45" fillId="2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18" borderId="10" xfId="0" applyNumberFormat="1" applyFill="1" applyBorder="1" applyAlignment="1">
      <alignment horizontal="center" vertical="center"/>
    </xf>
    <xf numFmtId="4" fontId="0" fillId="18" borderId="10" xfId="0" applyNumberFormat="1" applyFill="1" applyBorder="1" applyAlignment="1">
      <alignment horizontal="center" vertical="center" wrapText="1"/>
    </xf>
    <xf numFmtId="4" fontId="0" fillId="18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9" xfId="110" applyFont="1" applyBorder="1" applyAlignment="1">
      <alignment horizontal="center" vertical="center" wrapText="1"/>
      <protection/>
    </xf>
    <xf numFmtId="0" fontId="16" fillId="0" borderId="37" xfId="110" applyFont="1" applyBorder="1" applyAlignment="1">
      <alignment horizontal="center" vertical="center" wrapText="1"/>
      <protection/>
    </xf>
    <xf numFmtId="0" fontId="47" fillId="0" borderId="38" xfId="110" applyFont="1" applyBorder="1" applyAlignment="1">
      <alignment horizontal="center" vertical="center" wrapText="1"/>
      <protection/>
    </xf>
    <xf numFmtId="0" fontId="16" fillId="0" borderId="39" xfId="11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9" xfId="110" applyFont="1" applyBorder="1" applyAlignment="1">
      <alignment horizontal="center" vertical="center" wrapText="1"/>
      <protection/>
    </xf>
    <xf numFmtId="0" fontId="4" fillId="0" borderId="37" xfId="110" applyFont="1" applyBorder="1" applyAlignment="1">
      <alignment horizontal="center" vertical="center" wrapText="1"/>
      <protection/>
    </xf>
    <xf numFmtId="0" fontId="4" fillId="0" borderId="37" xfId="110" applyFont="1" applyBorder="1" applyAlignment="1">
      <alignment horizontal="center" vertical="center" wrapText="1"/>
      <protection/>
    </xf>
    <xf numFmtId="0" fontId="4" fillId="0" borderId="38" xfId="110" applyFont="1" applyBorder="1" applyAlignment="1">
      <alignment horizontal="center" vertical="center" wrapText="1"/>
      <protection/>
    </xf>
    <xf numFmtId="0" fontId="4" fillId="0" borderId="39" xfId="110" applyFont="1" applyBorder="1" applyAlignment="1">
      <alignment horizontal="center" vertical="center" wrapText="1"/>
      <protection/>
    </xf>
    <xf numFmtId="0" fontId="4" fillId="0" borderId="39" xfId="110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17" fillId="0" borderId="9" xfId="2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9" xfId="88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0" fontId="1" fillId="2" borderId="9" xfId="89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2" borderId="9" xfId="9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20" fillId="0" borderId="1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18" fillId="0" borderId="3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</cellXfs>
  <cellStyles count="99">
    <cellStyle name="Normal" xfId="0"/>
    <cellStyle name="Currency [0]" xfId="15"/>
    <cellStyle name="常规_表1-部门综合预算收支总表" xfId="16"/>
    <cellStyle name="20% - 强调文字颜色 3" xfId="17"/>
    <cellStyle name="输入" xfId="18"/>
    <cellStyle name="Currency" xfId="19"/>
    <cellStyle name="Comma [0]" xfId="20"/>
    <cellStyle name="常规_2015收支预算总表" xfId="21"/>
    <cellStyle name="@ET_Style?b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@ET_Style?sub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4" xfId="70"/>
    <cellStyle name="@ET_Style?h1" xfId="71"/>
    <cellStyle name="@ET_Style?u" xfId="72"/>
    <cellStyle name="@ET_Style?ol" xfId="73"/>
    <cellStyle name="@ET_Style?s" xfId="74"/>
    <cellStyle name="@ET_Style?@font-face" xfId="75"/>
    <cellStyle name="@ET_Style?th" xfId="76"/>
    <cellStyle name="@ET_Style?p.p0" xfId="77"/>
    <cellStyle name="@ET_Style?@page" xfId="78"/>
    <cellStyle name="常规_表1-部门综合预算收支总表_1" xfId="79"/>
    <cellStyle name="常规_表1-部门综合预算收支总表_2" xfId="80"/>
    <cellStyle name="常规_表1-部门综合预算收支总表_3" xfId="81"/>
    <cellStyle name="常规_表2-部门综合预算收入总表" xfId="82"/>
    <cellStyle name="@ET_Style?.font0" xfId="83"/>
    <cellStyle name="@ET_Style?td" xfId="84"/>
    <cellStyle name="@ET_Style?.et2" xfId="85"/>
    <cellStyle name="@ET_Style?.et3" xfId="86"/>
    <cellStyle name="常规_表2-部门综合预算收入总表_1" xfId="87"/>
    <cellStyle name="常规_表2-部门综合预算收入总表_2" xfId="88"/>
    <cellStyle name="常规_表2-部门综合预算收入总表_3" xfId="89"/>
    <cellStyle name="@ET_Style?.et2_表2-部门综合预算收入总表" xfId="90"/>
    <cellStyle name="@ET_Style?.et3_表2-部门综合预算收入总表" xfId="91"/>
    <cellStyle name="常规_表2-部门综合预算收入总表_4" xfId="92"/>
    <cellStyle name="常规_表2-部门综合预算收入总表_5" xfId="93"/>
    <cellStyle name="常规_表2-部门综合预算收入总表_6" xfId="94"/>
    <cellStyle name="常规_表5-部门综合预算一般公共预算支出明细表（按功能科目分）" xfId="95"/>
    <cellStyle name="@ET_Style?h2" xfId="96"/>
    <cellStyle name="@ET_Style?strong" xfId="97"/>
    <cellStyle name="@ET_Style?strike" xfId="98"/>
    <cellStyle name="@ET_Style?address" xfId="99"/>
    <cellStyle name="@ET_Style?sup" xfId="100"/>
    <cellStyle name="常规_表5-部门综合预算一般公共预算支出明细表（按功能科目分）_1" xfId="101"/>
    <cellStyle name="常规_表5-部门综合预算一般公共预算支出明细表（按功能科目分）_2" xfId="102"/>
    <cellStyle name="常规_表5-部门综合预算一般公共预算支出明细表（按功能科目分）_3" xfId="103"/>
    <cellStyle name="常规_表5-部门综合预算一般公共预算支出明细表（按功能科目分）_4" xfId="104"/>
    <cellStyle name="常规_表5-部门综合预算一般公共预算支出明细表（按功能科目分）_5" xfId="105"/>
    <cellStyle name="常规_表5-部门综合预算一般公共预算支出明细表（按功能科目分）_6" xfId="106"/>
    <cellStyle name="常规_表5-部门综合预算一般公共预算支出明细表（按功能科目分）_7" xfId="107"/>
    <cellStyle name="常规_表5-部门综合预算一般公共预算支出明细表（按功能科目分）_8" xfId="108"/>
    <cellStyle name="常规_表5-部门综合预算一般公共预算支出明细表（按功能科目分）_9" xfId="109"/>
    <cellStyle name="常规_表5-部门综合预算一般公共预算支出明细表（按功能科目分）_10" xfId="110"/>
    <cellStyle name="常规_表5-部门综合预算一般公共预算支出明细表（按功能科目分）_11" xfId="111"/>
    <cellStyle name="常规 3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234" t="s">
        <v>1</v>
      </c>
    </row>
    <row r="3" spans="1:14" ht="93.75" customHeight="1">
      <c r="A3" s="235"/>
      <c r="N3" s="79"/>
    </row>
    <row r="4" ht="81.75" customHeight="1">
      <c r="A4" s="236" t="s">
        <v>2</v>
      </c>
    </row>
    <row r="5" ht="40.5" customHeight="1">
      <c r="A5" s="236" t="s">
        <v>3</v>
      </c>
    </row>
    <row r="6" ht="36.75" customHeight="1">
      <c r="A6" s="236" t="s">
        <v>4</v>
      </c>
    </row>
    <row r="7" ht="12.75" customHeight="1">
      <c r="A7" s="237"/>
    </row>
    <row r="8" ht="12.75" customHeight="1">
      <c r="A8" s="237"/>
    </row>
    <row r="9" ht="12.75" customHeight="1">
      <c r="A9" s="237"/>
    </row>
    <row r="10" ht="12.75" customHeight="1">
      <c r="A10" s="237"/>
    </row>
    <row r="11" ht="12.75" customHeight="1">
      <c r="A11" s="237"/>
    </row>
    <row r="12" ht="12.75" customHeight="1">
      <c r="A12" s="237"/>
    </row>
    <row r="13" ht="12.75" customHeight="1">
      <c r="A13" s="237"/>
    </row>
  </sheetData>
  <sheetProtection/>
  <printOptions horizontalCentered="1" verticalCentered="1"/>
  <pageMargins left="0.75" right="0.75" top="0.7895833333333333" bottom="1" header="0" footer="0"/>
  <pageSetup fitToHeight="0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GridLines="0" showZeros="0" workbookViewId="0" topLeftCell="A1">
      <selection activeCell="A1" sqref="A1:IV65536"/>
    </sheetView>
  </sheetViews>
  <sheetFormatPr defaultColWidth="12" defaultRowHeight="11.25"/>
  <cols>
    <col min="1" max="1" width="12" style="5" customWidth="1"/>
    <col min="2" max="2" width="22" style="5" customWidth="1"/>
    <col min="3" max="3" width="16.83203125" style="5" customWidth="1"/>
    <col min="4" max="4" width="15.16015625" style="5" customWidth="1"/>
    <col min="5" max="5" width="15.83203125" style="5" customWidth="1"/>
    <col min="6" max="6" width="13.33203125" style="5" customWidth="1"/>
    <col min="7" max="7" width="11.33203125" style="5" customWidth="1"/>
    <col min="8" max="8" width="12" style="5" customWidth="1"/>
    <col min="9" max="9" width="13.5" style="5" customWidth="1"/>
    <col min="10" max="10" width="14.83203125" style="5" customWidth="1"/>
    <col min="11" max="11" width="13.33203125" style="5" customWidth="1"/>
    <col min="12" max="12" width="10.33203125" style="5" customWidth="1"/>
    <col min="13" max="13" width="8.66015625" style="5" customWidth="1"/>
    <col min="14" max="14" width="9.5" style="5" customWidth="1"/>
    <col min="15" max="15" width="9" style="5" customWidth="1"/>
    <col min="16" max="16" width="9.83203125" style="5" customWidth="1"/>
    <col min="17" max="17" width="9" style="5" customWidth="1"/>
    <col min="18" max="18" width="9.5" style="5" customWidth="1"/>
    <col min="19" max="19" width="10.33203125" style="5" customWidth="1"/>
    <col min="20" max="20" width="9.16015625" style="5" customWidth="1"/>
    <col min="21" max="21" width="11.83203125" style="5" customWidth="1"/>
    <col min="22" max="22" width="15.33203125" style="5" customWidth="1"/>
    <col min="23" max="23" width="14.83203125" style="5" customWidth="1"/>
    <col min="24" max="24" width="16.83203125" style="5" customWidth="1"/>
    <col min="25" max="25" width="14.33203125" style="5" customWidth="1"/>
    <col min="26" max="26" width="17.66015625" style="5" customWidth="1"/>
    <col min="27" max="27" width="17.16015625" style="5" customWidth="1"/>
    <col min="28" max="28" width="17.66015625" style="5" customWidth="1"/>
    <col min="29" max="16384" width="12" style="5" customWidth="1"/>
  </cols>
  <sheetData>
    <row r="1" spans="1:29" s="1" customFormat="1" ht="24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193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2"/>
    </row>
    <row r="2" spans="1:29" s="1" customFormat="1" ht="10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 t="s">
        <v>41</v>
      </c>
      <c r="AB2" s="3"/>
      <c r="AC2" s="2"/>
    </row>
    <row r="3" spans="1:28" s="2" customFormat="1" ht="18" customHeight="1">
      <c r="A3" s="7" t="s">
        <v>194</v>
      </c>
      <c r="B3" s="7" t="s">
        <v>117</v>
      </c>
      <c r="C3" s="8" t="s">
        <v>121</v>
      </c>
      <c r="D3" s="9" t="s">
        <v>195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22"/>
      <c r="P3" s="9" t="s">
        <v>195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2"/>
    </row>
    <row r="4" spans="1:28" s="2" customFormat="1" ht="22.5" customHeight="1">
      <c r="A4" s="7"/>
      <c r="B4" s="7"/>
      <c r="C4" s="8"/>
      <c r="D4" s="11" t="s">
        <v>196</v>
      </c>
      <c r="E4" s="12"/>
      <c r="F4" s="12"/>
      <c r="G4" s="12"/>
      <c r="H4" s="23" t="s">
        <v>197</v>
      </c>
      <c r="I4" s="24"/>
      <c r="J4" s="24"/>
      <c r="K4" s="24"/>
      <c r="L4" s="24"/>
      <c r="M4" s="24"/>
      <c r="N4" s="24"/>
      <c r="O4" s="25"/>
      <c r="P4" s="23" t="s">
        <v>197</v>
      </c>
      <c r="Q4" s="24"/>
      <c r="R4" s="24"/>
      <c r="S4" s="24"/>
      <c r="T4" s="24"/>
      <c r="U4" s="25"/>
      <c r="V4" s="11" t="s">
        <v>199</v>
      </c>
      <c r="W4" s="11"/>
      <c r="X4" s="11"/>
      <c r="Y4" s="11" t="s">
        <v>200</v>
      </c>
      <c r="Z4" s="11"/>
      <c r="AA4" s="11"/>
      <c r="AB4" s="11"/>
    </row>
    <row r="5" spans="1:28" s="3" customFormat="1" ht="30" customHeight="1">
      <c r="A5" s="7"/>
      <c r="B5" s="7"/>
      <c r="C5" s="8"/>
      <c r="D5" s="11"/>
      <c r="E5" s="12"/>
      <c r="F5" s="12"/>
      <c r="G5" s="12"/>
      <c r="H5" s="26"/>
      <c r="I5" s="27"/>
      <c r="J5" s="27"/>
      <c r="K5" s="27"/>
      <c r="L5" s="27"/>
      <c r="M5" s="27"/>
      <c r="N5" s="27"/>
      <c r="O5" s="28"/>
      <c r="P5" s="26"/>
      <c r="Q5" s="27"/>
      <c r="R5" s="27"/>
      <c r="S5" s="27"/>
      <c r="T5" s="27"/>
      <c r="U5" s="28"/>
      <c r="V5" s="11"/>
      <c r="W5" s="11"/>
      <c r="X5" s="11"/>
      <c r="Y5" s="11"/>
      <c r="Z5" s="11"/>
      <c r="AA5" s="11"/>
      <c r="AB5" s="11"/>
    </row>
    <row r="6" spans="1:28" s="3" customFormat="1" ht="30" customHeight="1">
      <c r="A6" s="7"/>
      <c r="B6" s="7"/>
      <c r="C6" s="8"/>
      <c r="D6" s="11" t="s">
        <v>129</v>
      </c>
      <c r="E6" s="13">
        <v>50101</v>
      </c>
      <c r="F6" s="13">
        <v>50102</v>
      </c>
      <c r="G6" s="13">
        <v>50199</v>
      </c>
      <c r="H6" s="13" t="s">
        <v>129</v>
      </c>
      <c r="I6" s="11">
        <v>50201</v>
      </c>
      <c r="J6" s="7"/>
      <c r="K6" s="7"/>
      <c r="L6" s="7"/>
      <c r="M6" s="11">
        <v>50202</v>
      </c>
      <c r="N6" s="11">
        <v>50203</v>
      </c>
      <c r="O6" s="11">
        <v>50204</v>
      </c>
      <c r="P6" s="11">
        <v>50205</v>
      </c>
      <c r="Q6" s="11">
        <v>50206</v>
      </c>
      <c r="R6" s="11">
        <v>50207</v>
      </c>
      <c r="S6" s="11">
        <v>50208</v>
      </c>
      <c r="T6" s="11">
        <v>50209</v>
      </c>
      <c r="U6" s="11">
        <v>50299</v>
      </c>
      <c r="V6" s="11" t="s">
        <v>129</v>
      </c>
      <c r="W6" s="11">
        <v>50501</v>
      </c>
      <c r="X6" s="11">
        <v>50502</v>
      </c>
      <c r="Y6" s="29" t="s">
        <v>129</v>
      </c>
      <c r="Z6" s="11">
        <v>50901</v>
      </c>
      <c r="AA6" s="11">
        <v>50905</v>
      </c>
      <c r="AB6" s="11">
        <v>50999</v>
      </c>
    </row>
    <row r="7" spans="1:28" s="3" customFormat="1" ht="51.75" customHeight="1">
      <c r="A7" s="7"/>
      <c r="B7" s="7"/>
      <c r="C7" s="8"/>
      <c r="D7" s="11"/>
      <c r="E7" s="12" t="s">
        <v>202</v>
      </c>
      <c r="F7" s="12" t="s">
        <v>203</v>
      </c>
      <c r="G7" s="12" t="s">
        <v>204</v>
      </c>
      <c r="H7" s="13"/>
      <c r="I7" s="29" t="s">
        <v>205</v>
      </c>
      <c r="J7" s="7" t="s">
        <v>206</v>
      </c>
      <c r="K7" s="7" t="s">
        <v>207</v>
      </c>
      <c r="L7" s="7" t="s">
        <v>208</v>
      </c>
      <c r="M7" s="29" t="s">
        <v>209</v>
      </c>
      <c r="N7" s="29" t="s">
        <v>210</v>
      </c>
      <c r="O7" s="29" t="s">
        <v>211</v>
      </c>
      <c r="P7" s="29" t="s">
        <v>212</v>
      </c>
      <c r="Q7" s="29" t="s">
        <v>213</v>
      </c>
      <c r="R7" s="29" t="s">
        <v>214</v>
      </c>
      <c r="S7" s="29" t="s">
        <v>215</v>
      </c>
      <c r="T7" s="29" t="s">
        <v>216</v>
      </c>
      <c r="U7" s="29" t="s">
        <v>217</v>
      </c>
      <c r="V7" s="11"/>
      <c r="W7" s="38" t="s">
        <v>219</v>
      </c>
      <c r="X7" s="38" t="s">
        <v>220</v>
      </c>
      <c r="Y7" s="29"/>
      <c r="Z7" s="29" t="s">
        <v>222</v>
      </c>
      <c r="AA7" s="29" t="s">
        <v>187</v>
      </c>
      <c r="AB7" s="29" t="s">
        <v>223</v>
      </c>
    </row>
    <row r="8" spans="1:28" s="4" customFormat="1" ht="21" customHeight="1">
      <c r="A8" s="14"/>
      <c r="B8" s="15" t="s">
        <v>224</v>
      </c>
      <c r="C8" s="16">
        <f aca="true" t="shared" si="0" ref="C8:C47">D8+H8+V8+Y8</f>
        <v>4501</v>
      </c>
      <c r="D8" s="16">
        <f aca="true" t="shared" si="1" ref="D8:AB8">SUM(D9:D47)</f>
        <v>340.70000000000005</v>
      </c>
      <c r="E8" s="16">
        <f t="shared" si="1"/>
        <v>257.24</v>
      </c>
      <c r="F8" s="16">
        <f t="shared" si="1"/>
        <v>73.67</v>
      </c>
      <c r="G8" s="16">
        <f t="shared" si="1"/>
        <v>9.790000000000001</v>
      </c>
      <c r="H8" s="16">
        <f t="shared" si="1"/>
        <v>129.99</v>
      </c>
      <c r="I8" s="16">
        <f t="shared" si="1"/>
        <v>105.76</v>
      </c>
      <c r="J8" s="16">
        <f t="shared" si="1"/>
        <v>16.2</v>
      </c>
      <c r="K8" s="16">
        <f t="shared" si="1"/>
        <v>36.22999999999999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5</v>
      </c>
      <c r="Q8" s="16">
        <f t="shared" si="1"/>
        <v>3.1</v>
      </c>
      <c r="R8" s="16">
        <f t="shared" si="1"/>
        <v>0</v>
      </c>
      <c r="S8" s="16">
        <f t="shared" si="1"/>
        <v>4</v>
      </c>
      <c r="T8" s="16">
        <f t="shared" si="1"/>
        <v>2.6700000000000004</v>
      </c>
      <c r="U8" s="16">
        <f t="shared" si="1"/>
        <v>9.46</v>
      </c>
      <c r="V8" s="16">
        <f t="shared" si="1"/>
        <v>3628.2099999999996</v>
      </c>
      <c r="W8" s="16">
        <f t="shared" si="1"/>
        <v>3355.96</v>
      </c>
      <c r="X8" s="16">
        <f t="shared" si="1"/>
        <v>272.24999999999994</v>
      </c>
      <c r="Y8" s="16">
        <f t="shared" si="1"/>
        <v>402.10000000000014</v>
      </c>
      <c r="Z8" s="16">
        <f t="shared" si="1"/>
        <v>64.86</v>
      </c>
      <c r="AA8" s="16">
        <f t="shared" si="1"/>
        <v>274.8200000000001</v>
      </c>
      <c r="AB8" s="16">
        <f t="shared" si="1"/>
        <v>62.42</v>
      </c>
    </row>
    <row r="9" spans="1:28" s="4" customFormat="1" ht="21" customHeight="1">
      <c r="A9" s="14">
        <v>2130104</v>
      </c>
      <c r="B9" s="17" t="s">
        <v>225</v>
      </c>
      <c r="C9" s="16">
        <f t="shared" si="0"/>
        <v>188.99</v>
      </c>
      <c r="D9" s="16">
        <f aca="true" t="shared" si="2" ref="D9:D47">SUM(E9:G9)</f>
        <v>143.17000000000002</v>
      </c>
      <c r="E9" s="16">
        <v>109.47</v>
      </c>
      <c r="F9" s="16">
        <v>29.83</v>
      </c>
      <c r="G9" s="16">
        <v>3.87</v>
      </c>
      <c r="H9" s="16">
        <f aca="true" t="shared" si="3" ref="H9:H47">I9+M9+N9+O9+P9+Q9+R9+S9+T9+U9</f>
        <v>34.84</v>
      </c>
      <c r="I9" s="16">
        <v>21.89</v>
      </c>
      <c r="J9" s="16">
        <v>8.64</v>
      </c>
      <c r="K9" s="16">
        <v>1.95</v>
      </c>
      <c r="L9" s="16">
        <v>0</v>
      </c>
      <c r="M9" s="16">
        <v>0</v>
      </c>
      <c r="N9" s="16">
        <v>0</v>
      </c>
      <c r="O9" s="16">
        <v>0</v>
      </c>
      <c r="P9" s="16">
        <v>2</v>
      </c>
      <c r="Q9" s="16">
        <v>1.1</v>
      </c>
      <c r="R9" s="16">
        <v>0</v>
      </c>
      <c r="S9" s="16">
        <v>4</v>
      </c>
      <c r="T9" s="16">
        <v>2</v>
      </c>
      <c r="U9" s="16">
        <v>3.85</v>
      </c>
      <c r="V9" s="16">
        <f aca="true" t="shared" si="4" ref="V9:V47">W9+X9</f>
        <v>0</v>
      </c>
      <c r="W9" s="16">
        <v>0</v>
      </c>
      <c r="X9" s="16">
        <v>0</v>
      </c>
      <c r="Y9" s="16">
        <f aca="true" t="shared" si="5" ref="Y9:Y47">Z9+AA9+AB9</f>
        <v>10.98</v>
      </c>
      <c r="Z9" s="16">
        <v>1.26</v>
      </c>
      <c r="AA9" s="16">
        <v>6.08</v>
      </c>
      <c r="AB9" s="16">
        <v>3.64</v>
      </c>
    </row>
    <row r="10" spans="1:28" s="4" customFormat="1" ht="21" customHeight="1">
      <c r="A10" s="14">
        <v>2130104</v>
      </c>
      <c r="B10" s="17" t="s">
        <v>134</v>
      </c>
      <c r="C10" s="16">
        <f t="shared" si="0"/>
        <v>212.05</v>
      </c>
      <c r="D10" s="16">
        <f t="shared" si="2"/>
        <v>0</v>
      </c>
      <c r="E10" s="16">
        <v>0</v>
      </c>
      <c r="F10" s="16">
        <v>0</v>
      </c>
      <c r="G10" s="16">
        <v>0</v>
      </c>
      <c r="H10" s="16">
        <f t="shared" si="3"/>
        <v>0</v>
      </c>
      <c r="I10" s="16">
        <v>0</v>
      </c>
      <c r="J10" s="16">
        <v>0</v>
      </c>
      <c r="K10" s="16">
        <v>1.75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4"/>
        <v>170.94</v>
      </c>
      <c r="W10" s="16">
        <v>156.94</v>
      </c>
      <c r="X10" s="16">
        <v>14</v>
      </c>
      <c r="Y10" s="16">
        <f t="shared" si="5"/>
        <v>41.11</v>
      </c>
      <c r="Z10" s="16">
        <v>1.62</v>
      </c>
      <c r="AA10" s="16">
        <v>32.22</v>
      </c>
      <c r="AB10" s="16">
        <v>7.27</v>
      </c>
    </row>
    <row r="11" spans="1:28" s="4" customFormat="1" ht="21" customHeight="1">
      <c r="A11" s="14">
        <v>2130104</v>
      </c>
      <c r="B11" s="17" t="s">
        <v>135</v>
      </c>
      <c r="C11" s="16">
        <f t="shared" si="0"/>
        <v>204.89000000000001</v>
      </c>
      <c r="D11" s="16">
        <f t="shared" si="2"/>
        <v>0</v>
      </c>
      <c r="E11" s="16">
        <v>0</v>
      </c>
      <c r="F11" s="16">
        <v>0</v>
      </c>
      <c r="G11" s="16">
        <v>0</v>
      </c>
      <c r="H11" s="16">
        <f t="shared" si="3"/>
        <v>0</v>
      </c>
      <c r="I11" s="16">
        <v>0</v>
      </c>
      <c r="J11" s="16">
        <v>0</v>
      </c>
      <c r="K11" s="16">
        <v>1.55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4"/>
        <v>182.38000000000002</v>
      </c>
      <c r="W11" s="16">
        <v>170.33</v>
      </c>
      <c r="X11" s="16">
        <v>12.05</v>
      </c>
      <c r="Y11" s="16">
        <f t="shared" si="5"/>
        <v>22.51</v>
      </c>
      <c r="Z11" s="16">
        <v>2.52</v>
      </c>
      <c r="AA11" s="16">
        <v>16.35</v>
      </c>
      <c r="AB11" s="16">
        <v>3.64</v>
      </c>
    </row>
    <row r="12" spans="1:28" s="4" customFormat="1" ht="21" customHeight="1">
      <c r="A12" s="14">
        <v>2130104</v>
      </c>
      <c r="B12" s="17" t="s">
        <v>136</v>
      </c>
      <c r="C12" s="16">
        <f t="shared" si="0"/>
        <v>343.52</v>
      </c>
      <c r="D12" s="16">
        <f t="shared" si="2"/>
        <v>0</v>
      </c>
      <c r="E12" s="16">
        <v>0</v>
      </c>
      <c r="F12" s="16">
        <v>0</v>
      </c>
      <c r="G12" s="16">
        <v>0</v>
      </c>
      <c r="H12" s="16">
        <f t="shared" si="3"/>
        <v>0</v>
      </c>
      <c r="I12" s="16">
        <v>0</v>
      </c>
      <c r="J12" s="16">
        <v>0</v>
      </c>
      <c r="K12" s="16">
        <v>2.42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4"/>
        <v>313.94</v>
      </c>
      <c r="W12" s="16">
        <v>296.04</v>
      </c>
      <c r="X12" s="16">
        <v>17.9</v>
      </c>
      <c r="Y12" s="16">
        <f t="shared" si="5"/>
        <v>29.580000000000002</v>
      </c>
      <c r="Z12" s="16">
        <v>1.87</v>
      </c>
      <c r="AA12" s="16">
        <v>9.52</v>
      </c>
      <c r="AB12" s="16">
        <v>18.19</v>
      </c>
    </row>
    <row r="13" spans="1:28" s="4" customFormat="1" ht="21" customHeight="1">
      <c r="A13" s="14">
        <v>2130104</v>
      </c>
      <c r="B13" s="17" t="s">
        <v>137</v>
      </c>
      <c r="C13" s="16">
        <f t="shared" si="0"/>
        <v>306.09000000000003</v>
      </c>
      <c r="D13" s="16">
        <f t="shared" si="2"/>
        <v>0</v>
      </c>
      <c r="E13" s="16">
        <v>0</v>
      </c>
      <c r="F13" s="16">
        <v>0</v>
      </c>
      <c r="G13" s="16">
        <v>0</v>
      </c>
      <c r="H13" s="16">
        <f t="shared" si="3"/>
        <v>0</v>
      </c>
      <c r="I13" s="16">
        <v>0</v>
      </c>
      <c r="J13" s="16">
        <v>0</v>
      </c>
      <c r="K13" s="16">
        <v>2.31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4"/>
        <v>287.41</v>
      </c>
      <c r="W13" s="16">
        <v>267.6</v>
      </c>
      <c r="X13" s="16">
        <v>19.81</v>
      </c>
      <c r="Y13" s="16">
        <f t="shared" si="5"/>
        <v>18.68</v>
      </c>
      <c r="Z13" s="16">
        <v>1.68</v>
      </c>
      <c r="AA13" s="16">
        <v>9.73</v>
      </c>
      <c r="AB13" s="16">
        <v>7.27</v>
      </c>
    </row>
    <row r="14" spans="1:28" s="4" customFormat="1" ht="21" customHeight="1">
      <c r="A14" s="14">
        <v>2130104</v>
      </c>
      <c r="B14" s="17" t="s">
        <v>138</v>
      </c>
      <c r="C14" s="16">
        <f t="shared" si="0"/>
        <v>245.20000000000002</v>
      </c>
      <c r="D14" s="16">
        <f t="shared" si="2"/>
        <v>0</v>
      </c>
      <c r="E14" s="16">
        <v>0</v>
      </c>
      <c r="F14" s="16">
        <v>0</v>
      </c>
      <c r="G14" s="16">
        <v>0</v>
      </c>
      <c r="H14" s="16">
        <f t="shared" si="3"/>
        <v>0</v>
      </c>
      <c r="I14" s="16">
        <v>0</v>
      </c>
      <c r="J14" s="16">
        <v>0</v>
      </c>
      <c r="K14" s="16">
        <v>1.76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4"/>
        <v>229.02</v>
      </c>
      <c r="W14" s="16">
        <v>212.56</v>
      </c>
      <c r="X14" s="16">
        <v>16.46</v>
      </c>
      <c r="Y14" s="16">
        <f t="shared" si="5"/>
        <v>16.18</v>
      </c>
      <c r="Z14" s="16">
        <v>5.04</v>
      </c>
      <c r="AA14" s="16">
        <v>7.5</v>
      </c>
      <c r="AB14" s="16">
        <v>3.64</v>
      </c>
    </row>
    <row r="15" spans="1:28" s="4" customFormat="1" ht="21" customHeight="1">
      <c r="A15" s="14">
        <v>2130104</v>
      </c>
      <c r="B15" s="17" t="s">
        <v>139</v>
      </c>
      <c r="C15" s="16">
        <f t="shared" si="0"/>
        <v>229.4</v>
      </c>
      <c r="D15" s="16">
        <f t="shared" si="2"/>
        <v>0</v>
      </c>
      <c r="E15" s="16">
        <v>0</v>
      </c>
      <c r="F15" s="16">
        <v>0</v>
      </c>
      <c r="G15" s="16">
        <v>0</v>
      </c>
      <c r="H15" s="16">
        <f t="shared" si="3"/>
        <v>0</v>
      </c>
      <c r="I15" s="16">
        <v>0</v>
      </c>
      <c r="J15" s="16">
        <v>0</v>
      </c>
      <c r="K15" s="16">
        <v>1.75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4"/>
        <v>213.59</v>
      </c>
      <c r="W15" s="16">
        <v>196.9</v>
      </c>
      <c r="X15" s="16">
        <v>16.69</v>
      </c>
      <c r="Y15" s="16">
        <f t="shared" si="5"/>
        <v>15.81</v>
      </c>
      <c r="Z15" s="16">
        <v>1.98</v>
      </c>
      <c r="AA15" s="16">
        <v>10.19</v>
      </c>
      <c r="AB15" s="16">
        <v>3.64</v>
      </c>
    </row>
    <row r="16" spans="1:28" s="4" customFormat="1" ht="21" customHeight="1">
      <c r="A16" s="14">
        <v>2130104</v>
      </c>
      <c r="B16" s="17" t="s">
        <v>140</v>
      </c>
      <c r="C16" s="16">
        <f t="shared" si="0"/>
        <v>156.57000000000002</v>
      </c>
      <c r="D16" s="16">
        <f t="shared" si="2"/>
        <v>0</v>
      </c>
      <c r="E16" s="16">
        <v>0</v>
      </c>
      <c r="F16" s="16">
        <v>0</v>
      </c>
      <c r="G16" s="16">
        <v>0</v>
      </c>
      <c r="H16" s="16">
        <f t="shared" si="3"/>
        <v>0</v>
      </c>
      <c r="I16" s="16">
        <v>0</v>
      </c>
      <c r="J16" s="16">
        <v>0</v>
      </c>
      <c r="K16" s="16">
        <v>1.11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4"/>
        <v>145.66000000000003</v>
      </c>
      <c r="W16" s="16">
        <v>134.61</v>
      </c>
      <c r="X16" s="16">
        <v>11.05</v>
      </c>
      <c r="Y16" s="16">
        <f t="shared" si="5"/>
        <v>10.91</v>
      </c>
      <c r="Z16" s="16">
        <v>0</v>
      </c>
      <c r="AA16" s="16">
        <v>0</v>
      </c>
      <c r="AB16" s="16">
        <v>10.91</v>
      </c>
    </row>
    <row r="17" spans="1:28" s="4" customFormat="1" ht="21" customHeight="1">
      <c r="A17" s="14">
        <v>2130104</v>
      </c>
      <c r="B17" s="17" t="s">
        <v>141</v>
      </c>
      <c r="C17" s="16">
        <f t="shared" si="0"/>
        <v>144.94</v>
      </c>
      <c r="D17" s="16">
        <f t="shared" si="2"/>
        <v>0</v>
      </c>
      <c r="E17" s="16">
        <v>0</v>
      </c>
      <c r="F17" s="16">
        <v>0</v>
      </c>
      <c r="G17" s="16">
        <v>0</v>
      </c>
      <c r="H17" s="16">
        <f t="shared" si="3"/>
        <v>0</v>
      </c>
      <c r="I17" s="16">
        <v>0</v>
      </c>
      <c r="J17" s="16">
        <v>0</v>
      </c>
      <c r="K17" s="16">
        <v>1.43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4"/>
        <v>144.94</v>
      </c>
      <c r="W17" s="16">
        <v>130.91</v>
      </c>
      <c r="X17" s="16">
        <v>14.03</v>
      </c>
      <c r="Y17" s="16">
        <f t="shared" si="5"/>
        <v>0</v>
      </c>
      <c r="Z17" s="16">
        <v>0</v>
      </c>
      <c r="AA17" s="16">
        <v>0</v>
      </c>
      <c r="AB17" s="16">
        <v>0</v>
      </c>
    </row>
    <row r="18" spans="1:28" s="4" customFormat="1" ht="21" customHeight="1">
      <c r="A18" s="14">
        <v>2130104</v>
      </c>
      <c r="B18" s="17" t="s">
        <v>142</v>
      </c>
      <c r="C18" s="16">
        <f t="shared" si="0"/>
        <v>88</v>
      </c>
      <c r="D18" s="16">
        <f t="shared" si="2"/>
        <v>0</v>
      </c>
      <c r="E18" s="16">
        <v>0</v>
      </c>
      <c r="F18" s="16">
        <v>0</v>
      </c>
      <c r="G18" s="16">
        <v>0</v>
      </c>
      <c r="H18" s="16">
        <f t="shared" si="3"/>
        <v>0</v>
      </c>
      <c r="I18" s="16">
        <v>0</v>
      </c>
      <c r="J18" s="16">
        <v>0</v>
      </c>
      <c r="K18" s="16">
        <v>0.65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4"/>
        <v>88</v>
      </c>
      <c r="W18" s="16">
        <v>81.75</v>
      </c>
      <c r="X18" s="16">
        <v>6.25</v>
      </c>
      <c r="Y18" s="16">
        <f t="shared" si="5"/>
        <v>0</v>
      </c>
      <c r="Z18" s="16">
        <v>0</v>
      </c>
      <c r="AA18" s="16">
        <v>0</v>
      </c>
      <c r="AB18" s="16">
        <v>0</v>
      </c>
    </row>
    <row r="19" spans="1:28" s="4" customFormat="1" ht="21" customHeight="1">
      <c r="A19" s="14">
        <v>2130104</v>
      </c>
      <c r="B19" s="17" t="s">
        <v>143</v>
      </c>
      <c r="C19" s="16">
        <f t="shared" si="0"/>
        <v>53.78</v>
      </c>
      <c r="D19" s="16">
        <f t="shared" si="2"/>
        <v>0</v>
      </c>
      <c r="E19" s="16">
        <v>0</v>
      </c>
      <c r="F19" s="16">
        <v>0</v>
      </c>
      <c r="G19" s="16">
        <v>0</v>
      </c>
      <c r="H19" s="16">
        <f t="shared" si="3"/>
        <v>0</v>
      </c>
      <c r="I19" s="16">
        <v>0</v>
      </c>
      <c r="J19" s="16">
        <v>0</v>
      </c>
      <c r="K19" s="16">
        <v>0.75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4"/>
        <v>53.78</v>
      </c>
      <c r="W19" s="16">
        <v>48.03</v>
      </c>
      <c r="X19" s="16">
        <v>5.75</v>
      </c>
      <c r="Y19" s="16">
        <f t="shared" si="5"/>
        <v>0</v>
      </c>
      <c r="Z19" s="16">
        <v>0</v>
      </c>
      <c r="AA19" s="16">
        <v>0</v>
      </c>
      <c r="AB19" s="16">
        <v>0</v>
      </c>
    </row>
    <row r="20" spans="1:28" s="4" customFormat="1" ht="21" customHeight="1">
      <c r="A20" s="14">
        <v>2130104</v>
      </c>
      <c r="B20" s="17" t="s">
        <v>144</v>
      </c>
      <c r="C20" s="16">
        <f t="shared" si="0"/>
        <v>55.39</v>
      </c>
      <c r="D20" s="16">
        <f t="shared" si="2"/>
        <v>0</v>
      </c>
      <c r="E20" s="16">
        <v>0</v>
      </c>
      <c r="F20" s="16">
        <v>0</v>
      </c>
      <c r="G20" s="16">
        <v>0</v>
      </c>
      <c r="H20" s="16">
        <f t="shared" si="3"/>
        <v>0</v>
      </c>
      <c r="I20" s="16">
        <v>0</v>
      </c>
      <c r="J20" s="16">
        <v>0</v>
      </c>
      <c r="K20" s="16">
        <v>0.39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4"/>
        <v>55.39</v>
      </c>
      <c r="W20" s="16">
        <v>50</v>
      </c>
      <c r="X20" s="16">
        <v>5.39</v>
      </c>
      <c r="Y20" s="16">
        <f t="shared" si="5"/>
        <v>0</v>
      </c>
      <c r="Z20" s="16">
        <v>0</v>
      </c>
      <c r="AA20" s="16">
        <v>0</v>
      </c>
      <c r="AB20" s="16">
        <v>0</v>
      </c>
    </row>
    <row r="21" spans="1:28" s="4" customFormat="1" ht="21" customHeight="1">
      <c r="A21" s="14">
        <v>2130104</v>
      </c>
      <c r="B21" s="17" t="s">
        <v>145</v>
      </c>
      <c r="C21" s="16">
        <f t="shared" si="0"/>
        <v>64.41</v>
      </c>
      <c r="D21" s="16">
        <f t="shared" si="2"/>
        <v>0</v>
      </c>
      <c r="E21" s="16">
        <v>0</v>
      </c>
      <c r="F21" s="16">
        <v>0</v>
      </c>
      <c r="G21" s="16">
        <v>0</v>
      </c>
      <c r="H21" s="16">
        <f t="shared" si="3"/>
        <v>0</v>
      </c>
      <c r="I21" s="16">
        <v>0</v>
      </c>
      <c r="J21" s="16">
        <v>0</v>
      </c>
      <c r="K21" s="16">
        <v>0.46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4"/>
        <v>64.41</v>
      </c>
      <c r="W21" s="16">
        <v>58.25</v>
      </c>
      <c r="X21" s="16">
        <v>6.16</v>
      </c>
      <c r="Y21" s="16">
        <f t="shared" si="5"/>
        <v>0</v>
      </c>
      <c r="Z21" s="16">
        <v>0</v>
      </c>
      <c r="AA21" s="16">
        <v>0</v>
      </c>
      <c r="AB21" s="16">
        <v>0</v>
      </c>
    </row>
    <row r="22" spans="1:28" s="4" customFormat="1" ht="21" customHeight="1">
      <c r="A22" s="14">
        <v>2130104</v>
      </c>
      <c r="B22" s="17" t="s">
        <v>146</v>
      </c>
      <c r="C22" s="16">
        <f t="shared" si="0"/>
        <v>65.06</v>
      </c>
      <c r="D22" s="16">
        <f t="shared" si="2"/>
        <v>0</v>
      </c>
      <c r="E22" s="16">
        <v>0</v>
      </c>
      <c r="F22" s="16">
        <v>0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0.47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4"/>
        <v>65.06</v>
      </c>
      <c r="W22" s="16">
        <v>59.59</v>
      </c>
      <c r="X22" s="16">
        <v>5.47</v>
      </c>
      <c r="Y22" s="16">
        <f t="shared" si="5"/>
        <v>0</v>
      </c>
      <c r="Z22" s="16">
        <v>0</v>
      </c>
      <c r="AA22" s="16">
        <v>0</v>
      </c>
      <c r="AB22" s="16">
        <v>0</v>
      </c>
    </row>
    <row r="23" spans="1:28" s="4" customFormat="1" ht="21" customHeight="1">
      <c r="A23" s="14">
        <v>2130104</v>
      </c>
      <c r="B23" s="17" t="s">
        <v>147</v>
      </c>
      <c r="C23" s="16">
        <f t="shared" si="0"/>
        <v>77.71</v>
      </c>
      <c r="D23" s="16">
        <f t="shared" si="2"/>
        <v>0</v>
      </c>
      <c r="E23" s="16">
        <v>0</v>
      </c>
      <c r="F23" s="16">
        <v>0</v>
      </c>
      <c r="G23" s="16">
        <v>0</v>
      </c>
      <c r="H23" s="16">
        <f t="shared" si="3"/>
        <v>0</v>
      </c>
      <c r="I23" s="16">
        <v>0</v>
      </c>
      <c r="J23" s="16">
        <v>0</v>
      </c>
      <c r="K23" s="16">
        <v>0.58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4"/>
        <v>77.71</v>
      </c>
      <c r="W23" s="16">
        <v>72.13</v>
      </c>
      <c r="X23" s="16">
        <v>5.58</v>
      </c>
      <c r="Y23" s="16">
        <f t="shared" si="5"/>
        <v>0</v>
      </c>
      <c r="Z23" s="16">
        <v>0</v>
      </c>
      <c r="AA23" s="16">
        <v>0</v>
      </c>
      <c r="AB23" s="16">
        <v>0</v>
      </c>
    </row>
    <row r="24" spans="1:28" s="4" customFormat="1" ht="21" customHeight="1">
      <c r="A24" s="14">
        <v>2130104</v>
      </c>
      <c r="B24" s="17" t="s">
        <v>148</v>
      </c>
      <c r="C24" s="16">
        <f t="shared" si="0"/>
        <v>98.66</v>
      </c>
      <c r="D24" s="16">
        <f t="shared" si="2"/>
        <v>0</v>
      </c>
      <c r="E24" s="16">
        <v>0</v>
      </c>
      <c r="F24" s="16">
        <v>0</v>
      </c>
      <c r="G24" s="16">
        <v>0</v>
      </c>
      <c r="H24" s="16">
        <f t="shared" si="3"/>
        <v>0</v>
      </c>
      <c r="I24" s="16">
        <v>0</v>
      </c>
      <c r="J24" s="16">
        <v>0</v>
      </c>
      <c r="K24" s="16">
        <v>0.86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4"/>
        <v>98.66</v>
      </c>
      <c r="W24" s="16">
        <v>87.8</v>
      </c>
      <c r="X24" s="16">
        <v>10.86</v>
      </c>
      <c r="Y24" s="16">
        <f t="shared" si="5"/>
        <v>0</v>
      </c>
      <c r="Z24" s="16">
        <v>0</v>
      </c>
      <c r="AA24" s="16">
        <v>0</v>
      </c>
      <c r="AB24" s="16">
        <v>0</v>
      </c>
    </row>
    <row r="25" spans="1:28" s="4" customFormat="1" ht="21" customHeight="1">
      <c r="A25" s="14">
        <v>2130104</v>
      </c>
      <c r="B25" s="17" t="s">
        <v>149</v>
      </c>
      <c r="C25" s="16">
        <f t="shared" si="0"/>
        <v>105.07000000000001</v>
      </c>
      <c r="D25" s="16">
        <f t="shared" si="2"/>
        <v>93.27000000000001</v>
      </c>
      <c r="E25" s="16">
        <v>69.37</v>
      </c>
      <c r="F25" s="16">
        <v>20.96</v>
      </c>
      <c r="G25" s="16">
        <v>2.94</v>
      </c>
      <c r="H25" s="16">
        <f t="shared" si="3"/>
        <v>11.8</v>
      </c>
      <c r="I25" s="16">
        <v>11.22</v>
      </c>
      <c r="J25" s="16">
        <v>0</v>
      </c>
      <c r="K25" s="16">
        <v>0.8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0.2</v>
      </c>
      <c r="U25" s="16">
        <v>0.38</v>
      </c>
      <c r="V25" s="16">
        <f t="shared" si="4"/>
        <v>0</v>
      </c>
      <c r="W25" s="16">
        <v>0</v>
      </c>
      <c r="X25" s="16">
        <v>0</v>
      </c>
      <c r="Y25" s="16">
        <f t="shared" si="5"/>
        <v>0</v>
      </c>
      <c r="Z25" s="16">
        <v>0</v>
      </c>
      <c r="AA25" s="16">
        <v>0</v>
      </c>
      <c r="AB25" s="16">
        <v>0</v>
      </c>
    </row>
    <row r="26" spans="1:28" s="4" customFormat="1" ht="21" customHeight="1">
      <c r="A26" s="14">
        <v>2013601</v>
      </c>
      <c r="B26" s="17" t="s">
        <v>150</v>
      </c>
      <c r="C26" s="16">
        <f t="shared" si="0"/>
        <v>67.96</v>
      </c>
      <c r="D26" s="16">
        <f t="shared" si="2"/>
        <v>56.6</v>
      </c>
      <c r="E26" s="16">
        <v>41.87</v>
      </c>
      <c r="F26" s="16">
        <v>12.92</v>
      </c>
      <c r="G26" s="16">
        <v>1.81</v>
      </c>
      <c r="H26" s="16">
        <f t="shared" si="3"/>
        <v>10.78</v>
      </c>
      <c r="I26" s="16">
        <v>8.25</v>
      </c>
      <c r="J26" s="16">
        <v>4.56</v>
      </c>
      <c r="K26" s="16">
        <v>0.62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0.35</v>
      </c>
      <c r="U26" s="16">
        <v>2.18</v>
      </c>
      <c r="V26" s="16">
        <f t="shared" si="4"/>
        <v>0</v>
      </c>
      <c r="W26" s="16">
        <v>0</v>
      </c>
      <c r="X26" s="16">
        <v>0</v>
      </c>
      <c r="Y26" s="16">
        <f t="shared" si="5"/>
        <v>0.58</v>
      </c>
      <c r="Z26" s="16">
        <v>0</v>
      </c>
      <c r="AA26" s="16">
        <v>0</v>
      </c>
      <c r="AB26" s="16">
        <v>0.58</v>
      </c>
    </row>
    <row r="27" spans="1:28" s="4" customFormat="1" ht="21" customHeight="1">
      <c r="A27" s="14">
        <v>2130309</v>
      </c>
      <c r="B27" s="17" t="s">
        <v>151</v>
      </c>
      <c r="C27" s="16">
        <f t="shared" si="0"/>
        <v>33.17</v>
      </c>
      <c r="D27" s="16">
        <f t="shared" si="2"/>
        <v>0</v>
      </c>
      <c r="E27" s="16">
        <v>0</v>
      </c>
      <c r="F27" s="16">
        <v>0</v>
      </c>
      <c r="G27" s="16">
        <v>0</v>
      </c>
      <c r="H27" s="16">
        <f t="shared" si="3"/>
        <v>0</v>
      </c>
      <c r="I27" s="16">
        <v>0</v>
      </c>
      <c r="J27" s="16">
        <v>0</v>
      </c>
      <c r="K27" s="16">
        <v>0.23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4"/>
        <v>32.64</v>
      </c>
      <c r="W27" s="16">
        <v>27.41</v>
      </c>
      <c r="X27" s="16">
        <v>5.23</v>
      </c>
      <c r="Y27" s="16">
        <f t="shared" si="5"/>
        <v>0.53</v>
      </c>
      <c r="Z27" s="16">
        <v>0</v>
      </c>
      <c r="AA27" s="16">
        <v>0.53</v>
      </c>
      <c r="AB27" s="16">
        <v>0</v>
      </c>
    </row>
    <row r="28" spans="1:28" s="4" customFormat="1" ht="21" customHeight="1">
      <c r="A28" s="14">
        <v>2130104</v>
      </c>
      <c r="B28" s="17" t="s">
        <v>226</v>
      </c>
      <c r="C28" s="16">
        <f t="shared" si="0"/>
        <v>126.88000000000002</v>
      </c>
      <c r="D28" s="16">
        <f t="shared" si="2"/>
        <v>47.660000000000004</v>
      </c>
      <c r="E28" s="16">
        <v>36.53</v>
      </c>
      <c r="F28" s="16">
        <v>9.96</v>
      </c>
      <c r="G28" s="16">
        <v>1.17</v>
      </c>
      <c r="H28" s="16">
        <f t="shared" si="3"/>
        <v>72.57000000000001</v>
      </c>
      <c r="I28" s="16">
        <v>64.4</v>
      </c>
      <c r="J28" s="16">
        <v>3</v>
      </c>
      <c r="K28" s="16">
        <v>0.57</v>
      </c>
      <c r="L28" s="16">
        <v>0</v>
      </c>
      <c r="M28" s="16">
        <v>0</v>
      </c>
      <c r="N28" s="16">
        <v>0</v>
      </c>
      <c r="O28" s="16">
        <v>0</v>
      </c>
      <c r="P28" s="16">
        <v>3</v>
      </c>
      <c r="Q28" s="16">
        <v>2</v>
      </c>
      <c r="R28" s="16">
        <v>0</v>
      </c>
      <c r="S28" s="16">
        <v>0</v>
      </c>
      <c r="T28" s="16">
        <v>0.12</v>
      </c>
      <c r="U28" s="16">
        <v>3.05</v>
      </c>
      <c r="V28" s="16">
        <f t="shared" si="4"/>
        <v>0</v>
      </c>
      <c r="W28" s="16">
        <v>0</v>
      </c>
      <c r="X28" s="16">
        <v>0</v>
      </c>
      <c r="Y28" s="16">
        <f t="shared" si="5"/>
        <v>6.65</v>
      </c>
      <c r="Z28" s="16">
        <v>0.42</v>
      </c>
      <c r="AA28" s="16">
        <v>2.59</v>
      </c>
      <c r="AB28" s="16">
        <v>3.64</v>
      </c>
    </row>
    <row r="29" spans="1:28" s="4" customFormat="1" ht="21" customHeight="1">
      <c r="A29" s="14">
        <v>2130104</v>
      </c>
      <c r="B29" s="17" t="s">
        <v>227</v>
      </c>
      <c r="C29" s="16">
        <f t="shared" si="0"/>
        <v>292.59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2.34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4"/>
        <v>250.82999999999998</v>
      </c>
      <c r="W29" s="16">
        <v>232.04</v>
      </c>
      <c r="X29" s="16">
        <v>18.79</v>
      </c>
      <c r="Y29" s="16">
        <f t="shared" si="5"/>
        <v>41.760000000000005</v>
      </c>
      <c r="Z29" s="16">
        <v>22.09</v>
      </c>
      <c r="AA29" s="16">
        <v>19.67</v>
      </c>
      <c r="AB29" s="16">
        <v>0</v>
      </c>
    </row>
    <row r="30" spans="1:28" s="4" customFormat="1" ht="21" customHeight="1">
      <c r="A30" s="14">
        <v>2130104</v>
      </c>
      <c r="B30" s="17" t="s">
        <v>228</v>
      </c>
      <c r="C30" s="16">
        <f t="shared" si="0"/>
        <v>339.64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2.44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4"/>
        <v>297.06</v>
      </c>
      <c r="W30" s="16">
        <v>277.12</v>
      </c>
      <c r="X30" s="16">
        <v>19.94</v>
      </c>
      <c r="Y30" s="16">
        <f t="shared" si="5"/>
        <v>42.58</v>
      </c>
      <c r="Z30" s="16">
        <v>1.14</v>
      </c>
      <c r="AA30" s="16">
        <v>41.44</v>
      </c>
      <c r="AB30" s="16">
        <v>0</v>
      </c>
    </row>
    <row r="31" spans="1:28" s="4" customFormat="1" ht="21" customHeight="1">
      <c r="A31" s="14">
        <v>2130104</v>
      </c>
      <c r="B31" s="17" t="s">
        <v>229</v>
      </c>
      <c r="C31" s="16">
        <f t="shared" si="0"/>
        <v>340.83</v>
      </c>
      <c r="D31" s="16">
        <f t="shared" si="2"/>
        <v>0</v>
      </c>
      <c r="E31" s="16">
        <v>0</v>
      </c>
      <c r="F31" s="16">
        <v>0</v>
      </c>
      <c r="G31" s="16">
        <v>0</v>
      </c>
      <c r="H31" s="16">
        <f t="shared" si="3"/>
        <v>0</v>
      </c>
      <c r="I31" s="16">
        <v>0</v>
      </c>
      <c r="J31" s="16">
        <v>0</v>
      </c>
      <c r="K31" s="16">
        <v>4.25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4"/>
        <v>300.65999999999997</v>
      </c>
      <c r="W31" s="16">
        <v>278.21</v>
      </c>
      <c r="X31" s="16">
        <v>22.45</v>
      </c>
      <c r="Y31" s="16">
        <f t="shared" si="5"/>
        <v>40.169999999999995</v>
      </c>
      <c r="Z31" s="16">
        <v>3.73</v>
      </c>
      <c r="AA31" s="16">
        <v>36.44</v>
      </c>
      <c r="AB31" s="16">
        <v>0</v>
      </c>
    </row>
    <row r="32" spans="1:28" s="4" customFormat="1" ht="21" customHeight="1">
      <c r="A32" s="14">
        <v>2130104</v>
      </c>
      <c r="B32" s="17" t="s">
        <v>230</v>
      </c>
      <c r="C32" s="16">
        <f t="shared" si="0"/>
        <v>268.73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1.72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4"/>
        <v>210.9</v>
      </c>
      <c r="W32" s="16">
        <v>195.88</v>
      </c>
      <c r="X32" s="16">
        <v>15.02</v>
      </c>
      <c r="Y32" s="16">
        <f t="shared" si="5"/>
        <v>57.83</v>
      </c>
      <c r="Z32" s="16">
        <v>2.82</v>
      </c>
      <c r="AA32" s="16">
        <v>55.01</v>
      </c>
      <c r="AB32" s="16">
        <v>0</v>
      </c>
    </row>
    <row r="33" spans="1:28" s="4" customFormat="1" ht="21" customHeight="1">
      <c r="A33" s="14">
        <v>2130104</v>
      </c>
      <c r="B33" s="17" t="s">
        <v>231</v>
      </c>
      <c r="C33" s="16">
        <f t="shared" si="0"/>
        <v>29.419999999999998</v>
      </c>
      <c r="D33" s="16">
        <f t="shared" si="2"/>
        <v>0</v>
      </c>
      <c r="E33" s="16">
        <v>0</v>
      </c>
      <c r="F33" s="16">
        <v>0</v>
      </c>
      <c r="G33" s="16">
        <v>0</v>
      </c>
      <c r="H33" s="16">
        <f t="shared" si="3"/>
        <v>0</v>
      </c>
      <c r="I33" s="16">
        <v>0</v>
      </c>
      <c r="J33" s="16">
        <v>0</v>
      </c>
      <c r="K33" s="16">
        <v>0.16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4"/>
        <v>19.9</v>
      </c>
      <c r="W33" s="16">
        <v>18.34</v>
      </c>
      <c r="X33" s="16">
        <v>1.56</v>
      </c>
      <c r="Y33" s="16">
        <f t="shared" si="5"/>
        <v>9.52</v>
      </c>
      <c r="Z33" s="16">
        <v>1.5</v>
      </c>
      <c r="AA33" s="16">
        <v>8.02</v>
      </c>
      <c r="AB33" s="16">
        <v>0</v>
      </c>
    </row>
    <row r="34" spans="1:28" s="4" customFormat="1" ht="21" customHeight="1">
      <c r="A34" s="14">
        <v>2130104</v>
      </c>
      <c r="B34" s="17" t="s">
        <v>232</v>
      </c>
      <c r="C34" s="16">
        <f t="shared" si="0"/>
        <v>12.96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0.14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4"/>
        <v>11.8</v>
      </c>
      <c r="W34" s="16">
        <v>10.96</v>
      </c>
      <c r="X34" s="16">
        <v>0.84</v>
      </c>
      <c r="Y34" s="16">
        <f t="shared" si="5"/>
        <v>1.16</v>
      </c>
      <c r="Z34" s="16">
        <v>0</v>
      </c>
      <c r="AA34" s="16">
        <v>1.16</v>
      </c>
      <c r="AB34" s="16">
        <v>0</v>
      </c>
    </row>
    <row r="35" spans="1:28" s="4" customFormat="1" ht="21" customHeight="1">
      <c r="A35" s="14">
        <v>2130104</v>
      </c>
      <c r="B35" s="17" t="s">
        <v>233</v>
      </c>
      <c r="C35" s="16">
        <f t="shared" si="0"/>
        <v>12.91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0.08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4"/>
        <v>11.69</v>
      </c>
      <c r="W35" s="16">
        <v>10.91</v>
      </c>
      <c r="X35" s="16">
        <v>0.78</v>
      </c>
      <c r="Y35" s="16">
        <f t="shared" si="5"/>
        <v>1.22</v>
      </c>
      <c r="Z35" s="16">
        <v>0</v>
      </c>
      <c r="AA35" s="16">
        <v>1.22</v>
      </c>
      <c r="AB35" s="16">
        <v>0</v>
      </c>
    </row>
    <row r="36" spans="1:28" s="4" customFormat="1" ht="21" customHeight="1">
      <c r="A36" s="14">
        <v>2130104</v>
      </c>
      <c r="B36" s="17" t="s">
        <v>234</v>
      </c>
      <c r="C36" s="16">
        <f t="shared" si="0"/>
        <v>26.27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f t="shared" si="3"/>
        <v>0</v>
      </c>
      <c r="I36" s="16">
        <v>0</v>
      </c>
      <c r="J36" s="16">
        <v>0</v>
      </c>
      <c r="K36" s="16">
        <v>0.17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4"/>
        <v>24.66</v>
      </c>
      <c r="W36" s="16">
        <v>23.09</v>
      </c>
      <c r="X36" s="16">
        <v>1.57</v>
      </c>
      <c r="Y36" s="16">
        <f t="shared" si="5"/>
        <v>1.6099999999999999</v>
      </c>
      <c r="Z36" s="16">
        <v>0.42</v>
      </c>
      <c r="AA36" s="16">
        <v>1.19</v>
      </c>
      <c r="AB36" s="16">
        <v>0</v>
      </c>
    </row>
    <row r="37" spans="1:28" s="4" customFormat="1" ht="21" customHeight="1">
      <c r="A37" s="14">
        <v>2130104</v>
      </c>
      <c r="B37" s="17" t="s">
        <v>235</v>
      </c>
      <c r="C37" s="16">
        <f t="shared" si="0"/>
        <v>17.82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f t="shared" si="3"/>
        <v>0</v>
      </c>
      <c r="I37" s="16">
        <v>0</v>
      </c>
      <c r="J37" s="16">
        <v>0</v>
      </c>
      <c r="K37" s="16">
        <v>0.18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4"/>
        <v>16.9</v>
      </c>
      <c r="W37" s="16">
        <v>16.02</v>
      </c>
      <c r="X37" s="16">
        <v>0.88</v>
      </c>
      <c r="Y37" s="16">
        <f t="shared" si="5"/>
        <v>0.92</v>
      </c>
      <c r="Z37" s="16">
        <v>0</v>
      </c>
      <c r="AA37" s="16">
        <v>0.92</v>
      </c>
      <c r="AB37" s="16">
        <v>0</v>
      </c>
    </row>
    <row r="38" spans="1:28" s="4" customFormat="1" ht="21" customHeight="1">
      <c r="A38" s="14">
        <v>2130104</v>
      </c>
      <c r="B38" s="17" t="s">
        <v>236</v>
      </c>
      <c r="C38" s="16">
        <f t="shared" si="0"/>
        <v>24.15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0.22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4"/>
        <v>22.43</v>
      </c>
      <c r="W38" s="16">
        <v>20.81</v>
      </c>
      <c r="X38" s="16">
        <v>1.62</v>
      </c>
      <c r="Y38" s="16">
        <f t="shared" si="5"/>
        <v>1.72</v>
      </c>
      <c r="Z38" s="16">
        <v>0</v>
      </c>
      <c r="AA38" s="16">
        <v>1.72</v>
      </c>
      <c r="AB38" s="16">
        <v>0</v>
      </c>
    </row>
    <row r="39" spans="1:28" s="4" customFormat="1" ht="21" customHeight="1">
      <c r="A39" s="14">
        <v>2130104</v>
      </c>
      <c r="B39" s="17" t="s">
        <v>237</v>
      </c>
      <c r="C39" s="16">
        <f t="shared" si="0"/>
        <v>27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0.24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4"/>
        <v>25</v>
      </c>
      <c r="W39" s="16">
        <v>23.36</v>
      </c>
      <c r="X39" s="16">
        <v>1.64</v>
      </c>
      <c r="Y39" s="16">
        <f t="shared" si="5"/>
        <v>2</v>
      </c>
      <c r="Z39" s="16">
        <v>0.78</v>
      </c>
      <c r="AA39" s="16">
        <v>1.22</v>
      </c>
      <c r="AB39" s="16">
        <v>0</v>
      </c>
    </row>
    <row r="40" spans="1:28" s="4" customFormat="1" ht="21" customHeight="1">
      <c r="A40" s="14">
        <v>2130104</v>
      </c>
      <c r="B40" s="17" t="s">
        <v>238</v>
      </c>
      <c r="C40" s="16">
        <f t="shared" si="0"/>
        <v>38.49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0.32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4"/>
        <v>36.52</v>
      </c>
      <c r="W40" s="16">
        <v>34.1</v>
      </c>
      <c r="X40" s="16">
        <v>2.42</v>
      </c>
      <c r="Y40" s="16">
        <f t="shared" si="5"/>
        <v>1.97</v>
      </c>
      <c r="Z40" s="16">
        <v>0.78</v>
      </c>
      <c r="AA40" s="16">
        <v>1.19</v>
      </c>
      <c r="AB40" s="16">
        <v>0</v>
      </c>
    </row>
    <row r="41" spans="1:28" s="4" customFormat="1" ht="21" customHeight="1">
      <c r="A41" s="14">
        <v>2130104</v>
      </c>
      <c r="B41" s="17" t="s">
        <v>239</v>
      </c>
      <c r="C41" s="16">
        <f t="shared" si="0"/>
        <v>27.75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0.15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4"/>
        <v>21.68</v>
      </c>
      <c r="W41" s="16">
        <v>20.13</v>
      </c>
      <c r="X41" s="16">
        <v>1.55</v>
      </c>
      <c r="Y41" s="16">
        <f t="shared" si="5"/>
        <v>6.07</v>
      </c>
      <c r="Z41" s="16">
        <v>5.51</v>
      </c>
      <c r="AA41" s="16">
        <v>0.56</v>
      </c>
      <c r="AB41" s="16">
        <v>0</v>
      </c>
    </row>
    <row r="42" spans="1:28" s="4" customFormat="1" ht="21" customHeight="1">
      <c r="A42" s="14">
        <v>2130104</v>
      </c>
      <c r="B42" s="17" t="s">
        <v>240</v>
      </c>
      <c r="C42" s="16">
        <f t="shared" si="0"/>
        <v>35.199999999999996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0.3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4"/>
        <v>34.01</v>
      </c>
      <c r="W42" s="16">
        <v>31.61</v>
      </c>
      <c r="X42" s="16">
        <v>2.4</v>
      </c>
      <c r="Y42" s="16">
        <f t="shared" si="5"/>
        <v>1.19</v>
      </c>
      <c r="Z42" s="16">
        <v>0</v>
      </c>
      <c r="AA42" s="16">
        <v>1.19</v>
      </c>
      <c r="AB42" s="16">
        <v>0</v>
      </c>
    </row>
    <row r="43" spans="1:28" s="4" customFormat="1" ht="21" customHeight="1">
      <c r="A43" s="14">
        <v>2130104</v>
      </c>
      <c r="B43" s="17" t="s">
        <v>241</v>
      </c>
      <c r="C43" s="16">
        <f t="shared" si="0"/>
        <v>38.42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0.22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4"/>
        <v>31.4</v>
      </c>
      <c r="W43" s="16">
        <v>29.08</v>
      </c>
      <c r="X43" s="16">
        <v>2.32</v>
      </c>
      <c r="Y43" s="16">
        <f t="shared" si="5"/>
        <v>7.02</v>
      </c>
      <c r="Z43" s="16">
        <v>5.25</v>
      </c>
      <c r="AA43" s="16">
        <v>1.77</v>
      </c>
      <c r="AB43" s="16">
        <v>0</v>
      </c>
    </row>
    <row r="44" spans="1:28" s="4" customFormat="1" ht="21" customHeight="1">
      <c r="A44" s="14">
        <v>2130104</v>
      </c>
      <c r="B44" s="17" t="s">
        <v>242</v>
      </c>
      <c r="C44" s="16">
        <f t="shared" si="0"/>
        <v>12.91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0.08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4"/>
        <v>11.75</v>
      </c>
      <c r="W44" s="16">
        <v>10.97</v>
      </c>
      <c r="X44" s="16">
        <v>0.78</v>
      </c>
      <c r="Y44" s="16">
        <f t="shared" si="5"/>
        <v>1.16</v>
      </c>
      <c r="Z44" s="16">
        <v>0</v>
      </c>
      <c r="AA44" s="16">
        <v>1.16</v>
      </c>
      <c r="AB44" s="16">
        <v>0</v>
      </c>
    </row>
    <row r="45" spans="1:28" s="4" customFormat="1" ht="21" customHeight="1">
      <c r="A45" s="14">
        <v>2130104</v>
      </c>
      <c r="B45" s="17" t="s">
        <v>243</v>
      </c>
      <c r="C45" s="16">
        <f t="shared" si="0"/>
        <v>20.939999999999998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0.22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4"/>
        <v>12.62</v>
      </c>
      <c r="W45" s="16">
        <v>11.7</v>
      </c>
      <c r="X45" s="16">
        <v>0.92</v>
      </c>
      <c r="Y45" s="16">
        <f t="shared" si="5"/>
        <v>8.32</v>
      </c>
      <c r="Z45" s="16">
        <v>3.01</v>
      </c>
      <c r="AA45" s="16">
        <v>5.31</v>
      </c>
      <c r="AB45" s="16">
        <v>0</v>
      </c>
    </row>
    <row r="46" spans="1:28" s="4" customFormat="1" ht="21" customHeight="1">
      <c r="A46" s="14">
        <v>2130104</v>
      </c>
      <c r="B46" s="17" t="s">
        <v>244</v>
      </c>
      <c r="C46" s="16">
        <f t="shared" si="0"/>
        <v>37.53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0.26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4"/>
        <v>35.89</v>
      </c>
      <c r="W46" s="16">
        <v>33.53</v>
      </c>
      <c r="X46" s="16">
        <v>2.36</v>
      </c>
      <c r="Y46" s="16">
        <f t="shared" si="5"/>
        <v>1.6400000000000001</v>
      </c>
      <c r="Z46" s="16">
        <v>0.72</v>
      </c>
      <c r="AA46" s="16">
        <v>0.92</v>
      </c>
      <c r="AB46" s="16">
        <v>0</v>
      </c>
    </row>
    <row r="47" spans="1:28" s="4" customFormat="1" ht="21" customHeight="1">
      <c r="A47" s="14">
        <v>2130104</v>
      </c>
      <c r="B47" s="17" t="s">
        <v>245</v>
      </c>
      <c r="C47" s="16">
        <f t="shared" si="0"/>
        <v>29.7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0.33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4"/>
        <v>28.98</v>
      </c>
      <c r="W47" s="16">
        <v>27.25</v>
      </c>
      <c r="X47" s="16">
        <v>1.73</v>
      </c>
      <c r="Y47" s="16">
        <f t="shared" si="5"/>
        <v>0.72</v>
      </c>
      <c r="Z47" s="16">
        <v>0.72</v>
      </c>
      <c r="AA47" s="16">
        <v>0</v>
      </c>
      <c r="AB47" s="16">
        <v>0</v>
      </c>
    </row>
  </sheetData>
  <sheetProtection/>
  <mergeCells count="19">
    <mergeCell ref="A1:O1"/>
    <mergeCell ref="P1:AB1"/>
    <mergeCell ref="N2:O2"/>
    <mergeCell ref="AA2:AB2"/>
    <mergeCell ref="D3:O3"/>
    <mergeCell ref="P3:AB3"/>
    <mergeCell ref="I6:L6"/>
    <mergeCell ref="A3:A7"/>
    <mergeCell ref="B3:B7"/>
    <mergeCell ref="C3:C7"/>
    <mergeCell ref="D6:D7"/>
    <mergeCell ref="H6:H7"/>
    <mergeCell ref="V6:V7"/>
    <mergeCell ref="Y6:Y7"/>
    <mergeCell ref="D4:G5"/>
    <mergeCell ref="H4:O5"/>
    <mergeCell ref="P4:U5"/>
    <mergeCell ref="V4:X5"/>
    <mergeCell ref="Y4:AB5"/>
  </mergeCells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4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L37" sqref="L37"/>
    </sheetView>
  </sheetViews>
  <sheetFormatPr defaultColWidth="9.16015625" defaultRowHeight="12.75" customHeight="1"/>
  <cols>
    <col min="1" max="1" width="19.33203125" style="0" customWidth="1"/>
    <col min="2" max="2" width="13.16015625" style="0" customWidth="1"/>
    <col min="3" max="3" width="28.66015625" style="0" customWidth="1"/>
    <col min="4" max="4" width="16.33203125" style="0" customWidth="1"/>
    <col min="5" max="5" width="28.5" style="0" customWidth="1"/>
    <col min="6" max="6" width="11.66015625" style="0" customWidth="1"/>
  </cols>
  <sheetData>
    <row r="1" spans="1:6" ht="17.25" customHeight="1">
      <c r="A1" s="134" t="s">
        <v>27</v>
      </c>
      <c r="B1" s="135"/>
      <c r="C1" s="135"/>
      <c r="D1" s="135"/>
      <c r="E1" s="135"/>
      <c r="F1" s="136"/>
    </row>
    <row r="2" spans="1:6" ht="16.5" customHeight="1">
      <c r="A2" s="137" t="s">
        <v>28</v>
      </c>
      <c r="B2" s="138"/>
      <c r="C2" s="138"/>
      <c r="D2" s="138"/>
      <c r="E2" s="138"/>
      <c r="F2" s="138"/>
    </row>
    <row r="3" spans="1:6" ht="16.5" customHeight="1">
      <c r="A3" s="139"/>
      <c r="B3" s="139"/>
      <c r="C3" s="140"/>
      <c r="D3" s="140"/>
      <c r="E3" s="141"/>
      <c r="F3" s="141" t="s">
        <v>41</v>
      </c>
    </row>
    <row r="4" spans="1:6" ht="16.5" customHeight="1">
      <c r="A4" s="142" t="s">
        <v>42</v>
      </c>
      <c r="B4" s="142"/>
      <c r="C4" s="142" t="s">
        <v>43</v>
      </c>
      <c r="D4" s="142"/>
      <c r="E4" s="142"/>
      <c r="F4" s="142"/>
    </row>
    <row r="5" spans="1:6" ht="16.5" customHeight="1">
      <c r="A5" s="142" t="s">
        <v>44</v>
      </c>
      <c r="B5" s="142" t="s">
        <v>45</v>
      </c>
      <c r="C5" s="142" t="s">
        <v>46</v>
      </c>
      <c r="D5" s="114" t="s">
        <v>45</v>
      </c>
      <c r="E5" s="142" t="s">
        <v>47</v>
      </c>
      <c r="F5" s="142" t="s">
        <v>45</v>
      </c>
    </row>
    <row r="6" spans="1:6" ht="16.5" customHeight="1">
      <c r="A6" s="143" t="s">
        <v>246</v>
      </c>
      <c r="B6" s="144"/>
      <c r="C6" s="145" t="s">
        <v>247</v>
      </c>
      <c r="D6" s="146"/>
      <c r="E6" s="147" t="s">
        <v>248</v>
      </c>
      <c r="F6" s="148">
        <f>SUM(F7:F10)</f>
        <v>0</v>
      </c>
    </row>
    <row r="7" spans="1:6" ht="16.5" customHeight="1">
      <c r="A7" s="149"/>
      <c r="B7" s="144"/>
      <c r="C7" s="145" t="s">
        <v>249</v>
      </c>
      <c r="D7" s="146"/>
      <c r="E7" s="150" t="s">
        <v>250</v>
      </c>
      <c r="F7" s="151"/>
    </row>
    <row r="8" spans="1:8" ht="16.5" customHeight="1">
      <c r="A8" s="149"/>
      <c r="B8" s="144"/>
      <c r="C8" s="145" t="s">
        <v>251</v>
      </c>
      <c r="D8" s="146"/>
      <c r="E8" s="150" t="s">
        <v>252</v>
      </c>
      <c r="F8" s="151"/>
      <c r="H8" s="79"/>
    </row>
    <row r="9" spans="1:6" ht="16.5" customHeight="1">
      <c r="A9" s="143"/>
      <c r="B9" s="144"/>
      <c r="C9" s="145" t="s">
        <v>253</v>
      </c>
      <c r="D9" s="146"/>
      <c r="E9" s="150" t="s">
        <v>254</v>
      </c>
      <c r="F9" s="151"/>
    </row>
    <row r="10" spans="1:7" ht="16.5" customHeight="1">
      <c r="A10" s="143"/>
      <c r="B10" s="144"/>
      <c r="C10" s="145" t="s">
        <v>255</v>
      </c>
      <c r="D10" s="146"/>
      <c r="E10" s="150" t="s">
        <v>256</v>
      </c>
      <c r="F10" s="151"/>
      <c r="G10" s="79"/>
    </row>
    <row r="11" spans="1:7" ht="16.5" customHeight="1">
      <c r="A11" s="149"/>
      <c r="B11" s="144"/>
      <c r="C11" s="145" t="s">
        <v>257</v>
      </c>
      <c r="D11" s="146"/>
      <c r="E11" s="150" t="s">
        <v>258</v>
      </c>
      <c r="F11" s="148">
        <f>SUM(F12:F21)</f>
        <v>0</v>
      </c>
      <c r="G11" s="79"/>
    </row>
    <row r="12" spans="1:7" ht="16.5" customHeight="1">
      <c r="A12" s="149"/>
      <c r="B12" s="144"/>
      <c r="C12" s="145" t="s">
        <v>259</v>
      </c>
      <c r="D12" s="146"/>
      <c r="E12" s="150" t="s">
        <v>250</v>
      </c>
      <c r="F12" s="151"/>
      <c r="G12" s="79"/>
    </row>
    <row r="13" spans="1:7" ht="16.5" customHeight="1">
      <c r="A13" s="152"/>
      <c r="B13" s="144"/>
      <c r="C13" s="145" t="s">
        <v>260</v>
      </c>
      <c r="D13" s="146"/>
      <c r="E13" s="150" t="s">
        <v>252</v>
      </c>
      <c r="F13" s="151"/>
      <c r="G13" s="79"/>
    </row>
    <row r="14" spans="1:6" ht="16.5" customHeight="1">
      <c r="A14" s="152"/>
      <c r="B14" s="144"/>
      <c r="C14" s="145" t="s">
        <v>261</v>
      </c>
      <c r="D14" s="146"/>
      <c r="E14" s="150" t="s">
        <v>254</v>
      </c>
      <c r="F14" s="151"/>
    </row>
    <row r="15" spans="1:6" ht="16.5" customHeight="1">
      <c r="A15" s="152"/>
      <c r="B15" s="144"/>
      <c r="C15" s="145" t="s">
        <v>262</v>
      </c>
      <c r="D15" s="146"/>
      <c r="E15" s="150" t="s">
        <v>263</v>
      </c>
      <c r="F15" s="151"/>
    </row>
    <row r="16" spans="1:8" ht="16.5" customHeight="1">
      <c r="A16" s="153"/>
      <c r="B16" s="154"/>
      <c r="C16" s="145" t="s">
        <v>264</v>
      </c>
      <c r="D16" s="146"/>
      <c r="E16" s="150" t="s">
        <v>265</v>
      </c>
      <c r="F16" s="151"/>
      <c r="H16" s="79"/>
    </row>
    <row r="17" spans="1:6" ht="16.5" customHeight="1">
      <c r="A17" s="155"/>
      <c r="B17" s="154"/>
      <c r="C17" s="145" t="s">
        <v>266</v>
      </c>
      <c r="D17" s="146"/>
      <c r="E17" s="150" t="s">
        <v>267</v>
      </c>
      <c r="F17" s="151"/>
    </row>
    <row r="18" spans="1:6" ht="16.5" customHeight="1">
      <c r="A18" s="155"/>
      <c r="B18" s="154"/>
      <c r="C18" s="145" t="s">
        <v>268</v>
      </c>
      <c r="D18" s="146"/>
      <c r="E18" s="150" t="s">
        <v>269</v>
      </c>
      <c r="F18" s="151"/>
    </row>
    <row r="19" spans="1:6" ht="16.5" customHeight="1">
      <c r="A19" s="152"/>
      <c r="B19" s="154"/>
      <c r="C19" s="145" t="s">
        <v>270</v>
      </c>
      <c r="D19" s="146"/>
      <c r="E19" s="150" t="s">
        <v>271</v>
      </c>
      <c r="F19" s="151"/>
    </row>
    <row r="20" spans="1:6" ht="16.5" customHeight="1">
      <c r="A20" s="152"/>
      <c r="B20" s="144"/>
      <c r="C20" s="145" t="s">
        <v>272</v>
      </c>
      <c r="D20" s="146"/>
      <c r="E20" s="150" t="s">
        <v>273</v>
      </c>
      <c r="F20" s="151"/>
    </row>
    <row r="21" spans="1:6" ht="16.5" customHeight="1">
      <c r="A21" s="153"/>
      <c r="B21" s="144"/>
      <c r="C21" s="155"/>
      <c r="D21" s="146"/>
      <c r="E21" s="150" t="s">
        <v>274</v>
      </c>
      <c r="F21" s="151"/>
    </row>
    <row r="22" spans="1:6" ht="16.5" customHeight="1">
      <c r="A22" s="155"/>
      <c r="B22" s="144"/>
      <c r="C22" s="155"/>
      <c r="D22" s="146"/>
      <c r="E22" s="156" t="s">
        <v>275</v>
      </c>
      <c r="F22" s="151"/>
    </row>
    <row r="23" spans="1:6" ht="16.5" customHeight="1">
      <c r="A23" s="155"/>
      <c r="B23" s="144"/>
      <c r="C23" s="155"/>
      <c r="D23" s="146"/>
      <c r="E23" s="156" t="s">
        <v>276</v>
      </c>
      <c r="F23" s="151"/>
    </row>
    <row r="24" spans="1:6" ht="16.5" customHeight="1">
      <c r="A24" s="155"/>
      <c r="B24" s="144"/>
      <c r="C24" s="145"/>
      <c r="D24" s="157"/>
      <c r="E24" s="156" t="s">
        <v>277</v>
      </c>
      <c r="F24" s="151"/>
    </row>
    <row r="25" spans="1:6" ht="16.5" customHeight="1">
      <c r="A25" s="155"/>
      <c r="B25" s="144"/>
      <c r="C25" s="145"/>
      <c r="D25" s="157"/>
      <c r="E25" s="143"/>
      <c r="F25" s="158"/>
    </row>
    <row r="26" spans="1:6" ht="16.5" customHeight="1">
      <c r="A26" s="114" t="s">
        <v>105</v>
      </c>
      <c r="B26" s="159">
        <f>B6</f>
        <v>0</v>
      </c>
      <c r="C26" s="114" t="s">
        <v>106</v>
      </c>
      <c r="D26" s="160">
        <f>SUM(D6:D20)</f>
        <v>0</v>
      </c>
      <c r="E26" s="114" t="s">
        <v>106</v>
      </c>
      <c r="F26" s="161">
        <f>SUM(F6,F11,F21,F22,F23)</f>
        <v>0</v>
      </c>
    </row>
    <row r="27" spans="2:6" ht="12.75" customHeight="1">
      <c r="B27" s="79"/>
      <c r="D27" s="79"/>
      <c r="F27" s="79"/>
    </row>
    <row r="28" spans="2:6" ht="12.75" customHeight="1">
      <c r="B28" s="79"/>
      <c r="D28" s="79"/>
      <c r="F28" s="79"/>
    </row>
    <row r="29" spans="2:6" ht="12.75" customHeight="1">
      <c r="B29" s="79"/>
      <c r="D29" s="79"/>
      <c r="F29" s="79"/>
    </row>
    <row r="30" spans="2:6" ht="12.75" customHeight="1">
      <c r="B30" s="79"/>
      <c r="D30" s="79"/>
      <c r="F30" s="79"/>
    </row>
    <row r="31" spans="2:6" ht="12.75" customHeight="1">
      <c r="B31" s="79"/>
      <c r="D31" s="79"/>
      <c r="F31" s="79"/>
    </row>
    <row r="32" spans="2:6" ht="12.75" customHeight="1">
      <c r="B32" s="79"/>
      <c r="D32" s="79"/>
      <c r="F32" s="79"/>
    </row>
    <row r="33" spans="2:6" ht="12.75" customHeight="1">
      <c r="B33" s="79"/>
      <c r="D33" s="79"/>
      <c r="F33" s="79"/>
    </row>
    <row r="34" spans="2:6" ht="12.75" customHeight="1">
      <c r="B34" s="79"/>
      <c r="D34" s="79"/>
      <c r="F34" s="79"/>
    </row>
    <row r="35" spans="2:6" ht="12.75" customHeight="1">
      <c r="B35" s="79"/>
      <c r="D35" s="79"/>
      <c r="F35" s="79"/>
    </row>
    <row r="36" spans="2:6" ht="12.75" customHeight="1">
      <c r="B36" s="79"/>
      <c r="D36" s="79"/>
      <c r="F36" s="79"/>
    </row>
    <row r="37" spans="2:6" ht="12.75" customHeight="1">
      <c r="B37" s="79"/>
      <c r="D37" s="79"/>
      <c r="F37" s="79"/>
    </row>
    <row r="38" spans="2:6" ht="12.75" customHeight="1">
      <c r="B38" s="79"/>
      <c r="D38" s="79"/>
      <c r="F38" s="79"/>
    </row>
    <row r="39" spans="2:4" ht="12.75" customHeight="1">
      <c r="B39" s="79"/>
      <c r="D39" s="79"/>
    </row>
    <row r="40" spans="2:4" ht="12.75" customHeight="1">
      <c r="B40" s="79"/>
      <c r="D40" s="79"/>
    </row>
    <row r="41" spans="2:4" ht="12.75" customHeight="1">
      <c r="B41" s="79"/>
      <c r="D41" s="79"/>
    </row>
    <row r="42" ht="12.75" customHeight="1">
      <c r="B42" s="79"/>
    </row>
    <row r="43" ht="12.75" customHeight="1">
      <c r="B43" s="79"/>
    </row>
    <row r="44" ht="12.75" customHeight="1">
      <c r="B44" s="79"/>
    </row>
  </sheetData>
  <sheetProtection/>
  <mergeCells count="3">
    <mergeCell ref="A3:B3"/>
    <mergeCell ref="A4:B4"/>
    <mergeCell ref="C4:F4"/>
  </mergeCells>
  <printOptions horizontalCentered="1"/>
  <pageMargins left="0.75" right="0.75" top="0.7895833333333333" bottom="1" header="0" footer="0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showGridLines="0" showZeros="0" zoomScale="85" zoomScaleNormal="85" workbookViewId="0" topLeftCell="A1">
      <selection activeCell="A2" sqref="A1:IV65536"/>
    </sheetView>
  </sheetViews>
  <sheetFormatPr defaultColWidth="12" defaultRowHeight="11.25"/>
  <cols>
    <col min="1" max="2" width="12" style="120" customWidth="1"/>
    <col min="3" max="3" width="13.83203125" style="120" bestFit="1" customWidth="1"/>
    <col min="4" max="4" width="11.33203125" style="120" customWidth="1"/>
    <col min="5" max="5" width="9.66015625" style="120" customWidth="1"/>
    <col min="6" max="6" width="26.16015625" style="120" customWidth="1"/>
    <col min="7" max="7" width="12.16015625" style="120" customWidth="1"/>
    <col min="8" max="8" width="7.66015625" style="120" customWidth="1"/>
    <col min="9" max="9" width="8.5" style="120" customWidth="1"/>
    <col min="10" max="10" width="8.33203125" style="120" customWidth="1"/>
    <col min="11" max="11" width="10.5" style="120" customWidth="1"/>
    <col min="12" max="12" width="9.33203125" style="120" customWidth="1"/>
    <col min="13" max="13" width="9.66015625" style="120" customWidth="1"/>
    <col min="14" max="14" width="10.33203125" style="120" customWidth="1"/>
    <col min="15" max="15" width="9.33203125" style="120" customWidth="1"/>
    <col min="16" max="16" width="8.5" style="120" customWidth="1"/>
    <col min="17" max="17" width="9.33203125" style="120" customWidth="1"/>
    <col min="18" max="18" width="8.33203125" style="120" customWidth="1"/>
    <col min="19" max="19" width="9.66015625" style="120" customWidth="1"/>
    <col min="20" max="20" width="8" style="120" customWidth="1"/>
    <col min="21" max="21" width="7.66015625" style="120" customWidth="1"/>
    <col min="22" max="22" width="8.66015625" style="120" customWidth="1"/>
    <col min="23" max="23" width="9.66015625" style="120" customWidth="1"/>
    <col min="24" max="24" width="8.83203125" style="120" customWidth="1"/>
    <col min="25" max="25" width="9.16015625" style="120" customWidth="1"/>
    <col min="26" max="26" width="9.83203125" style="120" customWidth="1"/>
    <col min="27" max="27" width="9.66015625" style="120" customWidth="1"/>
    <col min="28" max="28" width="9.33203125" style="120" customWidth="1"/>
    <col min="29" max="29" width="8.5" style="120" customWidth="1"/>
    <col min="30" max="30" width="10" style="120" customWidth="1"/>
    <col min="31" max="31" width="8.66015625" style="120" customWidth="1"/>
    <col min="32" max="32" width="10.16015625" style="120" customWidth="1"/>
    <col min="33" max="33" width="8.66015625" style="120" customWidth="1"/>
    <col min="34" max="34" width="9.66015625" style="120" customWidth="1"/>
    <col min="35" max="35" width="8.16015625" style="120" customWidth="1"/>
    <col min="36" max="36" width="11.16015625" style="120" customWidth="1"/>
    <col min="37" max="37" width="9.66015625" style="120" customWidth="1"/>
    <col min="38" max="16384" width="12" style="120" customWidth="1"/>
  </cols>
  <sheetData>
    <row r="1" spans="1:37" s="117" customFormat="1" ht="19.5" customHeight="1">
      <c r="A1" s="121" t="s">
        <v>278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32" t="s">
        <v>278</v>
      </c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6:7" s="117" customFormat="1" ht="13.5">
      <c r="F2" s="117" t="s">
        <v>41</v>
      </c>
      <c r="G2" s="122"/>
    </row>
    <row r="3" spans="1:37" s="118" customFormat="1" ht="34.5" customHeight="1">
      <c r="A3" s="123" t="s">
        <v>194</v>
      </c>
      <c r="B3" s="124" t="s">
        <v>279</v>
      </c>
      <c r="C3" s="124" t="s">
        <v>121</v>
      </c>
      <c r="D3" s="124" t="s">
        <v>280</v>
      </c>
      <c r="E3" s="124"/>
      <c r="F3" s="124" t="s">
        <v>281</v>
      </c>
      <c r="G3" s="125" t="s">
        <v>195</v>
      </c>
      <c r="H3" s="126"/>
      <c r="I3" s="126"/>
      <c r="J3" s="126"/>
      <c r="K3" s="126"/>
      <c r="L3" s="126"/>
      <c r="M3" s="126"/>
      <c r="N3" s="126"/>
      <c r="O3" s="126"/>
      <c r="P3" s="125" t="s">
        <v>195</v>
      </c>
      <c r="Q3" s="126"/>
      <c r="R3" s="126"/>
      <c r="S3" s="126"/>
      <c r="T3" s="126"/>
      <c r="U3" s="126"/>
      <c r="V3" s="126"/>
      <c r="W3" s="125" t="s">
        <v>195</v>
      </c>
      <c r="X3" s="126"/>
      <c r="Y3" s="126"/>
      <c r="Z3" s="126"/>
      <c r="AA3" s="126"/>
      <c r="AB3" s="126"/>
      <c r="AC3" s="126"/>
      <c r="AD3" s="126"/>
      <c r="AE3" s="125" t="s">
        <v>195</v>
      </c>
      <c r="AF3" s="126"/>
      <c r="AG3" s="126"/>
      <c r="AH3" s="126"/>
      <c r="AI3" s="126"/>
      <c r="AJ3" s="126"/>
      <c r="AK3" s="133"/>
    </row>
    <row r="4" spans="1:37" s="118" customFormat="1" ht="42.75" customHeight="1">
      <c r="A4" s="123"/>
      <c r="B4" s="124"/>
      <c r="C4" s="124"/>
      <c r="D4" s="124" t="s">
        <v>282</v>
      </c>
      <c r="E4" s="124" t="s">
        <v>283</v>
      </c>
      <c r="F4" s="124"/>
      <c r="G4" s="123" t="s">
        <v>284</v>
      </c>
      <c r="H4" s="123" t="s">
        <v>285</v>
      </c>
      <c r="I4" s="123"/>
      <c r="J4" s="123"/>
      <c r="K4" s="123"/>
      <c r="L4" s="123"/>
      <c r="M4" s="123"/>
      <c r="N4" s="123"/>
      <c r="O4" s="123"/>
      <c r="P4" s="123"/>
      <c r="Q4" s="123" t="s">
        <v>286</v>
      </c>
      <c r="R4" s="123"/>
      <c r="S4" s="123"/>
      <c r="T4" s="123"/>
      <c r="U4" s="123"/>
      <c r="V4" s="123"/>
      <c r="W4" s="123" t="s">
        <v>199</v>
      </c>
      <c r="X4" s="123"/>
      <c r="Y4" s="123"/>
      <c r="Z4" s="123">
        <v>506</v>
      </c>
      <c r="AA4" s="123"/>
      <c r="AB4" s="123" t="s">
        <v>287</v>
      </c>
      <c r="AC4" s="123"/>
      <c r="AD4" s="123"/>
      <c r="AE4" s="123" t="s">
        <v>200</v>
      </c>
      <c r="AF4" s="123"/>
      <c r="AG4" s="123"/>
      <c r="AH4" s="123"/>
      <c r="AI4" s="123"/>
      <c r="AJ4" s="123" t="s">
        <v>288</v>
      </c>
      <c r="AK4" s="123" t="s">
        <v>289</v>
      </c>
    </row>
    <row r="5" spans="1:37" s="118" customFormat="1" ht="51.75" customHeight="1">
      <c r="A5" s="123"/>
      <c r="B5" s="124"/>
      <c r="C5" s="124"/>
      <c r="D5" s="124"/>
      <c r="E5" s="124"/>
      <c r="F5" s="124"/>
      <c r="G5" s="123">
        <v>50102</v>
      </c>
      <c r="H5" s="123">
        <v>50201</v>
      </c>
      <c r="I5" s="123">
        <v>50202</v>
      </c>
      <c r="J5" s="123">
        <v>50203</v>
      </c>
      <c r="K5" s="123">
        <v>50204</v>
      </c>
      <c r="L5" s="123">
        <v>50205</v>
      </c>
      <c r="M5" s="123">
        <v>50206</v>
      </c>
      <c r="N5" s="123">
        <v>50208</v>
      </c>
      <c r="O5" s="123">
        <v>50209</v>
      </c>
      <c r="P5" s="123">
        <v>50299</v>
      </c>
      <c r="Q5" s="123">
        <v>50301</v>
      </c>
      <c r="R5" s="123">
        <v>50302</v>
      </c>
      <c r="S5" s="123">
        <v>50303</v>
      </c>
      <c r="T5" s="123">
        <v>50306</v>
      </c>
      <c r="U5" s="123">
        <v>50307</v>
      </c>
      <c r="V5" s="123">
        <v>50399</v>
      </c>
      <c r="W5" s="123">
        <v>50501</v>
      </c>
      <c r="X5" s="123">
        <v>50502</v>
      </c>
      <c r="Y5" s="123">
        <v>50599</v>
      </c>
      <c r="Z5" s="123">
        <v>50601</v>
      </c>
      <c r="AA5" s="123">
        <v>50602</v>
      </c>
      <c r="AB5" s="123">
        <v>50701</v>
      </c>
      <c r="AC5" s="123">
        <v>50702</v>
      </c>
      <c r="AD5" s="123">
        <v>50799</v>
      </c>
      <c r="AE5" s="123">
        <v>50901</v>
      </c>
      <c r="AF5" s="123">
        <v>50902</v>
      </c>
      <c r="AG5" s="123">
        <v>50903</v>
      </c>
      <c r="AH5" s="123">
        <v>50905</v>
      </c>
      <c r="AI5" s="123">
        <v>50999</v>
      </c>
      <c r="AJ5" s="123">
        <v>51202</v>
      </c>
      <c r="AK5" s="123">
        <v>59999</v>
      </c>
    </row>
    <row r="6" spans="1:37" s="119" customFormat="1" ht="27.75" customHeight="1">
      <c r="A6" s="127">
        <v>2130102</v>
      </c>
      <c r="B6" s="128" t="s">
        <v>224</v>
      </c>
      <c r="C6" s="129">
        <v>1780.2324</v>
      </c>
      <c r="D6" s="130">
        <v>20</v>
      </c>
      <c r="E6" s="130"/>
      <c r="F6" s="128" t="s">
        <v>290</v>
      </c>
      <c r="G6" s="131">
        <v>0</v>
      </c>
      <c r="H6" s="131">
        <v>10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10</v>
      </c>
      <c r="Q6" s="131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1">
        <v>0</v>
      </c>
      <c r="Y6" s="131">
        <v>0</v>
      </c>
      <c r="Z6" s="131">
        <v>0</v>
      </c>
      <c r="AA6" s="131">
        <v>0</v>
      </c>
      <c r="AB6" s="131">
        <v>0</v>
      </c>
      <c r="AC6" s="131">
        <v>0</v>
      </c>
      <c r="AD6" s="131">
        <v>0</v>
      </c>
      <c r="AE6" s="131">
        <v>0</v>
      </c>
      <c r="AF6" s="131">
        <v>0</v>
      </c>
      <c r="AG6" s="131">
        <v>0</v>
      </c>
      <c r="AH6" s="131">
        <v>0</v>
      </c>
      <c r="AI6" s="131">
        <v>0</v>
      </c>
      <c r="AJ6" s="131">
        <v>0</v>
      </c>
      <c r="AK6" s="131">
        <v>0</v>
      </c>
    </row>
    <row r="7" spans="1:37" s="119" customFormat="1" ht="27.75" customHeight="1">
      <c r="A7" s="127">
        <v>2130102</v>
      </c>
      <c r="B7" s="128"/>
      <c r="C7" s="129"/>
      <c r="D7" s="130">
        <v>60</v>
      </c>
      <c r="E7" s="130"/>
      <c r="F7" s="128" t="s">
        <v>291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60</v>
      </c>
      <c r="W7" s="131">
        <v>0</v>
      </c>
      <c r="X7" s="131">
        <v>0</v>
      </c>
      <c r="Y7" s="131">
        <v>0</v>
      </c>
      <c r="Z7" s="131">
        <v>0</v>
      </c>
      <c r="AA7" s="131">
        <v>0</v>
      </c>
      <c r="AB7" s="131">
        <v>0</v>
      </c>
      <c r="AC7" s="131">
        <v>0</v>
      </c>
      <c r="AD7" s="131">
        <v>0</v>
      </c>
      <c r="AE7" s="131">
        <v>0</v>
      </c>
      <c r="AF7" s="131">
        <v>0</v>
      </c>
      <c r="AG7" s="131">
        <v>0</v>
      </c>
      <c r="AH7" s="131">
        <v>0</v>
      </c>
      <c r="AI7" s="131">
        <v>0</v>
      </c>
      <c r="AJ7" s="131">
        <v>0</v>
      </c>
      <c r="AK7" s="131">
        <v>0</v>
      </c>
    </row>
    <row r="8" spans="1:37" s="119" customFormat="1" ht="27.75" customHeight="1">
      <c r="A8" s="127">
        <v>2130102</v>
      </c>
      <c r="B8" s="128"/>
      <c r="C8" s="129"/>
      <c r="D8" s="130">
        <v>20</v>
      </c>
      <c r="E8" s="130"/>
      <c r="F8" s="128" t="s">
        <v>292</v>
      </c>
      <c r="G8" s="131">
        <v>0</v>
      </c>
      <c r="H8" s="131">
        <v>6</v>
      </c>
      <c r="I8" s="131">
        <v>0</v>
      </c>
      <c r="J8" s="131">
        <v>0</v>
      </c>
      <c r="K8" s="131">
        <v>3</v>
      </c>
      <c r="L8" s="131">
        <v>1</v>
      </c>
      <c r="M8" s="131">
        <v>0</v>
      </c>
      <c r="N8" s="131">
        <v>1</v>
      </c>
      <c r="O8" s="131">
        <v>2</v>
      </c>
      <c r="P8" s="131">
        <v>7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31">
        <v>0</v>
      </c>
      <c r="AC8" s="131">
        <v>0</v>
      </c>
      <c r="AD8" s="131">
        <v>0</v>
      </c>
      <c r="AE8" s="131">
        <v>0</v>
      </c>
      <c r="AF8" s="131">
        <v>0</v>
      </c>
      <c r="AG8" s="131">
        <v>0</v>
      </c>
      <c r="AH8" s="131">
        <v>0</v>
      </c>
      <c r="AI8" s="131">
        <v>0</v>
      </c>
      <c r="AJ8" s="131">
        <v>0</v>
      </c>
      <c r="AK8" s="131">
        <v>0</v>
      </c>
    </row>
    <row r="9" spans="1:37" s="119" customFormat="1" ht="27.75" customHeight="1">
      <c r="A9" s="127">
        <v>2130102</v>
      </c>
      <c r="B9" s="128"/>
      <c r="C9" s="129"/>
      <c r="D9" s="130">
        <v>60.24</v>
      </c>
      <c r="E9" s="130"/>
      <c r="F9" s="128" t="s">
        <v>293</v>
      </c>
      <c r="G9" s="131">
        <v>0</v>
      </c>
      <c r="H9" s="131">
        <v>7</v>
      </c>
      <c r="I9" s="131">
        <v>0</v>
      </c>
      <c r="J9" s="131">
        <v>3</v>
      </c>
      <c r="K9" s="131">
        <v>33</v>
      </c>
      <c r="L9" s="131">
        <v>16.24</v>
      </c>
      <c r="M9" s="131">
        <v>0</v>
      </c>
      <c r="N9" s="131">
        <v>0</v>
      </c>
      <c r="O9" s="131">
        <v>0</v>
      </c>
      <c r="P9" s="131">
        <v>1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0</v>
      </c>
      <c r="AD9" s="131">
        <v>0</v>
      </c>
      <c r="AE9" s="131">
        <v>0</v>
      </c>
      <c r="AF9" s="131">
        <v>0</v>
      </c>
      <c r="AG9" s="131">
        <v>0</v>
      </c>
      <c r="AH9" s="131">
        <v>0</v>
      </c>
      <c r="AI9" s="131">
        <v>0</v>
      </c>
      <c r="AJ9" s="131">
        <v>0</v>
      </c>
      <c r="AK9" s="131">
        <v>0</v>
      </c>
    </row>
    <row r="10" spans="1:37" s="119" customFormat="1" ht="27.75" customHeight="1">
      <c r="A10" s="127">
        <v>2130102</v>
      </c>
      <c r="B10" s="128"/>
      <c r="C10" s="129"/>
      <c r="D10" s="131"/>
      <c r="E10" s="130">
        <v>49</v>
      </c>
      <c r="F10" s="128" t="s">
        <v>294</v>
      </c>
      <c r="G10" s="131">
        <v>0</v>
      </c>
      <c r="H10" s="131">
        <v>5</v>
      </c>
      <c r="I10" s="131">
        <v>0</v>
      </c>
      <c r="J10" s="131">
        <v>0</v>
      </c>
      <c r="K10" s="131">
        <v>0</v>
      </c>
      <c r="L10" s="131">
        <v>44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</row>
    <row r="11" spans="1:37" s="119" customFormat="1" ht="27.75" customHeight="1">
      <c r="A11" s="127">
        <v>2130102</v>
      </c>
      <c r="B11" s="128"/>
      <c r="C11" s="129"/>
      <c r="D11" s="130">
        <v>20</v>
      </c>
      <c r="E11" s="130"/>
      <c r="F11" s="128" t="s">
        <v>295</v>
      </c>
      <c r="G11" s="131">
        <v>0</v>
      </c>
      <c r="H11" s="131">
        <v>2.5</v>
      </c>
      <c r="I11" s="131">
        <v>0</v>
      </c>
      <c r="J11" s="131">
        <v>0</v>
      </c>
      <c r="K11" s="131">
        <v>10</v>
      </c>
      <c r="L11" s="131">
        <v>0.5</v>
      </c>
      <c r="M11" s="131">
        <v>0</v>
      </c>
      <c r="N11" s="131">
        <v>7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</row>
    <row r="12" spans="1:37" s="119" customFormat="1" ht="27.75" customHeight="1">
      <c r="A12" s="127">
        <v>2130102</v>
      </c>
      <c r="B12" s="128"/>
      <c r="C12" s="129"/>
      <c r="D12" s="130">
        <v>15</v>
      </c>
      <c r="E12" s="130"/>
      <c r="F12" s="128" t="s">
        <v>296</v>
      </c>
      <c r="G12" s="131">
        <v>0</v>
      </c>
      <c r="H12" s="131">
        <v>5</v>
      </c>
      <c r="I12" s="131">
        <v>0</v>
      </c>
      <c r="J12" s="131">
        <v>0</v>
      </c>
      <c r="K12" s="131">
        <v>5</v>
      </c>
      <c r="L12" s="131">
        <v>0</v>
      </c>
      <c r="M12" s="131">
        <v>0</v>
      </c>
      <c r="N12" s="131">
        <v>0</v>
      </c>
      <c r="O12" s="131">
        <v>0</v>
      </c>
      <c r="P12" s="131">
        <v>5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0</v>
      </c>
      <c r="AJ12" s="131">
        <v>0</v>
      </c>
      <c r="AK12" s="131">
        <v>0</v>
      </c>
    </row>
    <row r="13" spans="1:37" s="119" customFormat="1" ht="27.75" customHeight="1">
      <c r="A13" s="127">
        <v>2130102</v>
      </c>
      <c r="B13" s="128"/>
      <c r="C13" s="129"/>
      <c r="D13" s="130">
        <v>10</v>
      </c>
      <c r="E13" s="130"/>
      <c r="F13" s="128" t="s">
        <v>297</v>
      </c>
      <c r="G13" s="131">
        <v>0</v>
      </c>
      <c r="H13" s="131">
        <v>2</v>
      </c>
      <c r="I13" s="131">
        <v>0</v>
      </c>
      <c r="J13" s="131">
        <v>0.5</v>
      </c>
      <c r="K13" s="131">
        <v>1.5</v>
      </c>
      <c r="L13" s="131">
        <v>0</v>
      </c>
      <c r="M13" s="131">
        <v>0</v>
      </c>
      <c r="N13" s="131">
        <v>0</v>
      </c>
      <c r="O13" s="131">
        <v>0</v>
      </c>
      <c r="P13" s="131">
        <v>6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</row>
    <row r="14" spans="1:37" s="119" customFormat="1" ht="27.75" customHeight="1">
      <c r="A14" s="127">
        <v>2130102</v>
      </c>
      <c r="B14" s="128"/>
      <c r="C14" s="129"/>
      <c r="D14" s="130">
        <v>260</v>
      </c>
      <c r="E14" s="130"/>
      <c r="F14" s="128" t="s">
        <v>298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200</v>
      </c>
      <c r="M14" s="131">
        <v>0</v>
      </c>
      <c r="N14" s="131">
        <v>0</v>
      </c>
      <c r="O14" s="131">
        <v>0</v>
      </c>
      <c r="P14" s="131">
        <v>60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</row>
    <row r="15" spans="1:37" s="119" customFormat="1" ht="27.75" customHeight="1">
      <c r="A15" s="127">
        <v>2130102</v>
      </c>
      <c r="B15" s="128"/>
      <c r="C15" s="129"/>
      <c r="D15" s="130">
        <v>38</v>
      </c>
      <c r="E15" s="130"/>
      <c r="F15" s="128" t="s">
        <v>299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38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</row>
    <row r="16" spans="1:37" s="119" customFormat="1" ht="27.75" customHeight="1">
      <c r="A16" s="127">
        <v>2130102</v>
      </c>
      <c r="B16" s="128"/>
      <c r="C16" s="129"/>
      <c r="D16" s="130">
        <v>14.4</v>
      </c>
      <c r="E16" s="130"/>
      <c r="F16" s="128" t="s">
        <v>300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14.4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</row>
    <row r="17" spans="1:37" s="119" customFormat="1" ht="27.75" customHeight="1">
      <c r="A17" s="127">
        <v>2130102</v>
      </c>
      <c r="B17" s="128"/>
      <c r="C17" s="129"/>
      <c r="D17" s="130">
        <v>4.5999</v>
      </c>
      <c r="E17" s="130"/>
      <c r="F17" s="128" t="s">
        <v>301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4.5999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</row>
    <row r="18" spans="1:37" s="119" customFormat="1" ht="27.75" customHeight="1">
      <c r="A18" s="127">
        <v>2130102</v>
      </c>
      <c r="B18" s="128"/>
      <c r="C18" s="129"/>
      <c r="D18" s="130">
        <v>30</v>
      </c>
      <c r="E18" s="130"/>
      <c r="F18" s="128" t="s">
        <v>302</v>
      </c>
      <c r="G18" s="131">
        <v>0</v>
      </c>
      <c r="H18" s="131">
        <v>20</v>
      </c>
      <c r="I18" s="131">
        <v>0</v>
      </c>
      <c r="J18" s="131">
        <v>0</v>
      </c>
      <c r="K18" s="131">
        <v>0</v>
      </c>
      <c r="L18" s="131">
        <v>5</v>
      </c>
      <c r="M18" s="131">
        <v>0</v>
      </c>
      <c r="N18" s="131">
        <v>0</v>
      </c>
      <c r="O18" s="131">
        <v>0</v>
      </c>
      <c r="P18" s="131">
        <v>5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</row>
    <row r="19" spans="1:37" s="119" customFormat="1" ht="27.75" customHeight="1">
      <c r="A19" s="127">
        <v>2130102</v>
      </c>
      <c r="B19" s="128"/>
      <c r="C19" s="129"/>
      <c r="D19" s="130">
        <v>202</v>
      </c>
      <c r="E19" s="130"/>
      <c r="F19" s="128" t="s">
        <v>303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202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</row>
    <row r="20" spans="1:37" s="119" customFormat="1" ht="27.75" customHeight="1">
      <c r="A20" s="127">
        <v>2130102</v>
      </c>
      <c r="B20" s="128"/>
      <c r="C20" s="129"/>
      <c r="D20" s="130">
        <v>235</v>
      </c>
      <c r="E20" s="130"/>
      <c r="F20" s="128" t="s">
        <v>304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235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</row>
    <row r="21" spans="1:37" s="119" customFormat="1" ht="27.75" customHeight="1">
      <c r="A21" s="127">
        <v>2130102</v>
      </c>
      <c r="B21" s="128"/>
      <c r="C21" s="129"/>
      <c r="D21" s="130">
        <v>135</v>
      </c>
      <c r="E21" s="130"/>
      <c r="F21" s="128" t="s">
        <v>305</v>
      </c>
      <c r="G21" s="131">
        <v>0</v>
      </c>
      <c r="H21" s="131">
        <v>12</v>
      </c>
      <c r="I21" s="131">
        <v>0</v>
      </c>
      <c r="J21" s="131">
        <v>35</v>
      </c>
      <c r="K21" s="131">
        <v>0</v>
      </c>
      <c r="L21" s="131">
        <v>24</v>
      </c>
      <c r="M21" s="131">
        <v>0</v>
      </c>
      <c r="N21" s="131">
        <v>0</v>
      </c>
      <c r="O21" s="131">
        <v>2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62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</row>
    <row r="22" spans="1:37" s="119" customFormat="1" ht="27.75" customHeight="1">
      <c r="A22" s="127">
        <v>2130102</v>
      </c>
      <c r="B22" s="128"/>
      <c r="C22" s="129"/>
      <c r="D22" s="130">
        <v>80</v>
      </c>
      <c r="E22" s="130"/>
      <c r="F22" s="128" t="s">
        <v>306</v>
      </c>
      <c r="G22" s="131">
        <v>0</v>
      </c>
      <c r="H22" s="131">
        <v>52</v>
      </c>
      <c r="I22" s="131">
        <v>0</v>
      </c>
      <c r="J22" s="131">
        <v>3</v>
      </c>
      <c r="K22" s="131">
        <v>0</v>
      </c>
      <c r="L22" s="131">
        <v>0</v>
      </c>
      <c r="M22" s="131">
        <v>0</v>
      </c>
      <c r="N22" s="131">
        <v>0</v>
      </c>
      <c r="O22" s="131">
        <v>10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15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</row>
    <row r="23" spans="1:37" s="119" customFormat="1" ht="27.75" customHeight="1">
      <c r="A23" s="127">
        <v>2130102</v>
      </c>
      <c r="B23" s="128"/>
      <c r="C23" s="129"/>
      <c r="D23" s="130">
        <v>220</v>
      </c>
      <c r="E23" s="130"/>
      <c r="F23" s="128" t="s">
        <v>307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220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</row>
    <row r="24" spans="1:37" s="119" customFormat="1" ht="27.75" customHeight="1">
      <c r="A24" s="127">
        <v>2130102</v>
      </c>
      <c r="B24" s="128"/>
      <c r="C24" s="129"/>
      <c r="D24" s="130">
        <v>60</v>
      </c>
      <c r="E24" s="130"/>
      <c r="F24" s="128" t="s">
        <v>308</v>
      </c>
      <c r="G24" s="131">
        <v>0</v>
      </c>
      <c r="H24" s="131">
        <v>10</v>
      </c>
      <c r="I24" s="131">
        <v>0</v>
      </c>
      <c r="J24" s="131">
        <v>0</v>
      </c>
      <c r="K24" s="131">
        <v>0</v>
      </c>
      <c r="L24" s="131">
        <v>20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30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</row>
    <row r="25" spans="1:37" s="119" customFormat="1" ht="27.75" customHeight="1">
      <c r="A25" s="127">
        <v>2130102</v>
      </c>
      <c r="B25" s="128"/>
      <c r="C25" s="129"/>
      <c r="D25" s="130">
        <v>17</v>
      </c>
      <c r="E25" s="130"/>
      <c r="F25" s="128" t="s">
        <v>309</v>
      </c>
      <c r="G25" s="131">
        <v>0</v>
      </c>
      <c r="H25" s="131">
        <v>0</v>
      </c>
      <c r="I25" s="131">
        <v>0</v>
      </c>
      <c r="J25" s="131">
        <v>3</v>
      </c>
      <c r="K25" s="131">
        <v>0</v>
      </c>
      <c r="L25" s="131">
        <v>14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</row>
    <row r="26" spans="1:37" s="119" customFormat="1" ht="27.75" customHeight="1">
      <c r="A26" s="127">
        <v>2130102</v>
      </c>
      <c r="B26" s="128"/>
      <c r="C26" s="129"/>
      <c r="D26" s="130">
        <v>142.7925</v>
      </c>
      <c r="E26" s="130"/>
      <c r="F26" s="128" t="s">
        <v>310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142.7925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</row>
    <row r="27" spans="1:37" s="119" customFormat="1" ht="27.75" customHeight="1">
      <c r="A27" s="127">
        <v>2130102</v>
      </c>
      <c r="B27" s="128"/>
      <c r="C27" s="129"/>
      <c r="D27" s="130">
        <v>60</v>
      </c>
      <c r="E27" s="130"/>
      <c r="F27" s="128" t="s">
        <v>311</v>
      </c>
      <c r="G27" s="131">
        <v>0</v>
      </c>
      <c r="H27" s="131">
        <v>60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</row>
    <row r="28" spans="1:37" s="119" customFormat="1" ht="27.75" customHeight="1">
      <c r="A28" s="127">
        <v>2130102</v>
      </c>
      <c r="B28" s="128"/>
      <c r="C28" s="129"/>
      <c r="D28" s="130">
        <v>27.2</v>
      </c>
      <c r="E28" s="130"/>
      <c r="F28" s="128" t="s">
        <v>312</v>
      </c>
      <c r="G28" s="131">
        <v>0</v>
      </c>
      <c r="H28" s="131">
        <v>0</v>
      </c>
      <c r="I28" s="131">
        <v>0</v>
      </c>
      <c r="J28" s="131">
        <v>0</v>
      </c>
      <c r="K28" s="131">
        <v>27.2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</row>
  </sheetData>
  <sheetProtection/>
  <mergeCells count="21">
    <mergeCell ref="A1:Q1"/>
    <mergeCell ref="R1:AK1"/>
    <mergeCell ref="D3:E3"/>
    <mergeCell ref="G3:O3"/>
    <mergeCell ref="P3:V3"/>
    <mergeCell ref="W3:AD3"/>
    <mergeCell ref="AE3:AK3"/>
    <mergeCell ref="H4:P4"/>
    <mergeCell ref="Q4:V4"/>
    <mergeCell ref="W4:Y4"/>
    <mergeCell ref="Z4:AA4"/>
    <mergeCell ref="AB4:AD4"/>
    <mergeCell ref="AE4:AI4"/>
    <mergeCell ref="A3:A5"/>
    <mergeCell ref="B3:B5"/>
    <mergeCell ref="B6:B28"/>
    <mergeCell ref="C3:C5"/>
    <mergeCell ref="C6:C28"/>
    <mergeCell ref="D4:D5"/>
    <mergeCell ref="E4:E5"/>
    <mergeCell ref="F3:F5"/>
  </mergeCells>
  <printOptions horizontalCentered="1"/>
  <pageMargins left="0.5895833333333333" right="0.5895833333333333" top="0.7895833333333333" bottom="0.7895833333333333" header="0.5" footer="0.5"/>
  <pageSetup fitToHeight="1000" fitToWidth="1" orientation="landscape" paperSize="9" scale="4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7.16015625" style="101" customWidth="1"/>
    <col min="4" max="4" width="16.5" style="101" customWidth="1"/>
    <col min="5" max="5" width="52" style="101" customWidth="1"/>
    <col min="6" max="6" width="22.16015625" style="101" customWidth="1"/>
    <col min="7" max="7" width="33.16015625" style="101" customWidth="1"/>
    <col min="8" max="8" width="12.16015625" style="101" customWidth="1"/>
    <col min="9" max="9" width="17.33203125" style="101" customWidth="1"/>
    <col min="10" max="16384" width="9.16015625" style="101" customWidth="1"/>
  </cols>
  <sheetData>
    <row r="1" s="101" customFormat="1" ht="29.25" customHeight="1"/>
    <row r="2" spans="1:9" s="101" customFormat="1" ht="23.25" customHeight="1">
      <c r="A2" s="103" t="s">
        <v>313</v>
      </c>
      <c r="B2" s="103"/>
      <c r="C2" s="103"/>
      <c r="D2" s="103"/>
      <c r="E2" s="103"/>
      <c r="F2" s="103"/>
      <c r="G2" s="103"/>
      <c r="H2" s="103"/>
      <c r="I2" s="103"/>
    </row>
    <row r="3" s="101" customFormat="1" ht="26.25" customHeight="1">
      <c r="J3" s="113" t="s">
        <v>41</v>
      </c>
    </row>
    <row r="4" spans="1:10" s="101" customFormat="1" ht="18" customHeight="1">
      <c r="A4" s="87" t="s">
        <v>314</v>
      </c>
      <c r="B4" s="87"/>
      <c r="C4" s="87"/>
      <c r="D4" s="87" t="s">
        <v>116</v>
      </c>
      <c r="E4" s="87" t="s">
        <v>315</v>
      </c>
      <c r="F4" s="87" t="s">
        <v>316</v>
      </c>
      <c r="G4" s="87" t="s">
        <v>317</v>
      </c>
      <c r="H4" s="87" t="s">
        <v>318</v>
      </c>
      <c r="I4" s="87" t="s">
        <v>319</v>
      </c>
      <c r="J4" s="82" t="s">
        <v>320</v>
      </c>
    </row>
    <row r="5" spans="1:10" s="101" customFormat="1" ht="18" customHeight="1">
      <c r="A5" s="104" t="s">
        <v>321</v>
      </c>
      <c r="B5" s="104" t="s">
        <v>322</v>
      </c>
      <c r="C5" s="104" t="s">
        <v>323</v>
      </c>
      <c r="D5" s="87"/>
      <c r="E5" s="87"/>
      <c r="F5" s="87"/>
      <c r="G5" s="87"/>
      <c r="H5" s="87"/>
      <c r="I5" s="87"/>
      <c r="J5" s="82"/>
    </row>
    <row r="6" spans="1:10" s="101" customFormat="1" ht="12.75" customHeight="1">
      <c r="A6" s="105" t="s">
        <v>131</v>
      </c>
      <c r="B6" s="105" t="s">
        <v>131</v>
      </c>
      <c r="C6" s="105" t="s">
        <v>131</v>
      </c>
      <c r="D6" s="105" t="s">
        <v>131</v>
      </c>
      <c r="E6" s="105" t="s">
        <v>131</v>
      </c>
      <c r="F6" s="105" t="s">
        <v>131</v>
      </c>
      <c r="G6" s="105" t="s">
        <v>131</v>
      </c>
      <c r="H6" s="105">
        <v>1</v>
      </c>
      <c r="I6" s="105">
        <v>2</v>
      </c>
      <c r="J6" s="105" t="s">
        <v>131</v>
      </c>
    </row>
    <row r="7" spans="1:10" s="102" customFormat="1" ht="30" customHeight="1">
      <c r="A7" s="106"/>
      <c r="B7" s="106"/>
      <c r="C7" s="106"/>
      <c r="D7" s="106"/>
      <c r="E7" s="107"/>
      <c r="F7" s="106"/>
      <c r="G7" s="106"/>
      <c r="H7" s="108"/>
      <c r="I7" s="106"/>
      <c r="J7" s="114"/>
    </row>
    <row r="8" spans="1:10" s="101" customFormat="1" ht="30" customHeight="1">
      <c r="A8" s="109"/>
      <c r="B8" s="109"/>
      <c r="C8" s="109"/>
      <c r="D8" s="109"/>
      <c r="E8" s="110"/>
      <c r="F8" s="110"/>
      <c r="G8" s="110"/>
      <c r="H8" s="111"/>
      <c r="I8" s="115"/>
      <c r="J8" s="116"/>
    </row>
    <row r="9" spans="1:10" s="101" customFormat="1" ht="24" customHeight="1">
      <c r="A9" s="110"/>
      <c r="B9" s="110"/>
      <c r="C9" s="110"/>
      <c r="D9" s="110"/>
      <c r="E9" s="110"/>
      <c r="F9" s="110"/>
      <c r="G9" s="110"/>
      <c r="H9" s="111"/>
      <c r="I9" s="115"/>
      <c r="J9" s="116"/>
    </row>
    <row r="10" spans="1:10" s="101" customFormat="1" ht="24" customHeight="1">
      <c r="A10" s="110"/>
      <c r="B10" s="110"/>
      <c r="C10" s="110"/>
      <c r="D10" s="110"/>
      <c r="E10" s="110"/>
      <c r="F10" s="110"/>
      <c r="G10" s="110"/>
      <c r="H10" s="111"/>
      <c r="I10" s="115"/>
      <c r="J10" s="116"/>
    </row>
    <row r="11" spans="1:10" s="101" customFormat="1" ht="24" customHeight="1">
      <c r="A11" s="110"/>
      <c r="B11" s="110"/>
      <c r="C11" s="110"/>
      <c r="D11" s="110"/>
      <c r="E11" s="110"/>
      <c r="F11" s="110"/>
      <c r="G11" s="110"/>
      <c r="H11" s="111"/>
      <c r="I11" s="115"/>
      <c r="J11" s="116"/>
    </row>
    <row r="12" spans="1:10" s="101" customFormat="1" ht="24" customHeight="1">
      <c r="A12" s="110"/>
      <c r="B12" s="110"/>
      <c r="C12" s="110"/>
      <c r="D12" s="110"/>
      <c r="E12" s="110"/>
      <c r="F12" s="110"/>
      <c r="G12" s="110"/>
      <c r="H12" s="111"/>
      <c r="I12" s="115"/>
      <c r="J12" s="116"/>
    </row>
    <row r="13" spans="1:10" s="101" customFormat="1" ht="24" customHeight="1">
      <c r="A13" s="110"/>
      <c r="B13" s="110"/>
      <c r="C13" s="110"/>
      <c r="D13" s="110"/>
      <c r="E13" s="110"/>
      <c r="F13" s="110"/>
      <c r="G13" s="110"/>
      <c r="H13" s="111"/>
      <c r="I13" s="115"/>
      <c r="J13" s="116"/>
    </row>
    <row r="14" spans="1:10" s="101" customFormat="1" ht="24" customHeight="1">
      <c r="A14" s="110"/>
      <c r="B14" s="110"/>
      <c r="C14" s="110"/>
      <c r="D14" s="110"/>
      <c r="E14" s="110"/>
      <c r="F14" s="110"/>
      <c r="G14" s="110"/>
      <c r="H14" s="111"/>
      <c r="I14" s="115"/>
      <c r="J14" s="116"/>
    </row>
    <row r="15" spans="1:10" s="101" customFormat="1" ht="24" customHeight="1">
      <c r="A15" s="110"/>
      <c r="B15" s="110"/>
      <c r="C15" s="110"/>
      <c r="D15" s="110"/>
      <c r="E15" s="110"/>
      <c r="F15" s="110"/>
      <c r="G15" s="110"/>
      <c r="H15" s="111"/>
      <c r="I15" s="115"/>
      <c r="J15" s="116"/>
    </row>
    <row r="16" spans="1:10" s="101" customFormat="1" ht="24" customHeight="1">
      <c r="A16" s="110"/>
      <c r="B16" s="110"/>
      <c r="C16" s="110"/>
      <c r="D16" s="110"/>
      <c r="E16" s="110"/>
      <c r="F16" s="110"/>
      <c r="G16" s="110"/>
      <c r="H16" s="111"/>
      <c r="I16" s="115"/>
      <c r="J16" s="116"/>
    </row>
    <row r="17" spans="1:10" s="101" customFormat="1" ht="24" customHeight="1">
      <c r="A17" s="110"/>
      <c r="B17" s="110"/>
      <c r="C17" s="110"/>
      <c r="D17" s="110"/>
      <c r="E17" s="110"/>
      <c r="F17" s="110"/>
      <c r="G17" s="110"/>
      <c r="H17" s="111"/>
      <c r="I17" s="115"/>
      <c r="J17" s="116"/>
    </row>
    <row r="18" spans="1:10" s="101" customFormat="1" ht="12.75" customHeight="1">
      <c r="A18" s="112" t="s">
        <v>324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s="101" customFormat="1" ht="12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A18:J19"/>
  </mergeCells>
  <printOptions gridLines="1"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showZeros="0" workbookViewId="0" topLeftCell="A1">
      <selection activeCell="T21" sqref="T21"/>
    </sheetView>
  </sheetViews>
  <sheetFormatPr defaultColWidth="9.16015625" defaultRowHeight="12.75" customHeight="1"/>
  <cols>
    <col min="1" max="1" width="11.66015625" style="0" customWidth="1"/>
    <col min="2" max="2" width="31.33203125" style="0" customWidth="1"/>
    <col min="3" max="3" width="10.66015625" style="0" customWidth="1"/>
    <col min="4" max="4" width="8.5" style="0" customWidth="1"/>
    <col min="5" max="5" width="5.83203125" style="0" customWidth="1"/>
    <col min="6" max="6" width="6.66015625" style="0" customWidth="1"/>
    <col min="7" max="7" width="5.66015625" style="0" customWidth="1"/>
    <col min="8" max="8" width="6.66015625" style="0" customWidth="1"/>
    <col min="9" max="9" width="6" style="0" customWidth="1"/>
    <col min="10" max="11" width="6.83203125" style="0" customWidth="1"/>
    <col min="12" max="13" width="7.66015625" style="0" customWidth="1"/>
    <col min="14" max="14" width="5.5" style="0" customWidth="1"/>
    <col min="15" max="15" width="6.16015625" style="0" customWidth="1"/>
    <col min="17" max="17" width="4.5" style="0" customWidth="1"/>
    <col min="19" max="20" width="3.83203125" style="0" customWidth="1"/>
    <col min="22" max="22" width="6.66015625" style="0" customWidth="1"/>
    <col min="23" max="23" width="4.5" style="0" customWidth="1"/>
    <col min="26" max="26" width="2.33203125" style="0" customWidth="1"/>
    <col min="28" max="28" width="4.66015625" style="0" customWidth="1"/>
    <col min="29" max="29" width="10.33203125" style="0" customWidth="1"/>
    <col min="30" max="30" width="8.83203125" style="0" customWidth="1"/>
  </cols>
  <sheetData>
    <row r="1" spans="1:3" ht="30" customHeight="1">
      <c r="A1" s="79" t="s">
        <v>35</v>
      </c>
      <c r="C1" s="80"/>
    </row>
    <row r="2" spans="1:29" ht="28.5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ht="22.5" customHeight="1">
      <c r="AC3" s="100" t="s">
        <v>41</v>
      </c>
    </row>
    <row r="4" spans="1:29" ht="17.25" customHeight="1">
      <c r="A4" s="82" t="s">
        <v>116</v>
      </c>
      <c r="B4" s="82" t="s">
        <v>117</v>
      </c>
      <c r="C4" s="83" t="s">
        <v>325</v>
      </c>
      <c r="D4" s="84"/>
      <c r="E4" s="84"/>
      <c r="F4" s="84"/>
      <c r="G4" s="84"/>
      <c r="H4" s="84"/>
      <c r="I4" s="84"/>
      <c r="J4" s="84"/>
      <c r="K4" s="95"/>
      <c r="L4" s="83" t="s">
        <v>326</v>
      </c>
      <c r="M4" s="84"/>
      <c r="N4" s="84"/>
      <c r="O4" s="84"/>
      <c r="P4" s="84"/>
      <c r="Q4" s="84"/>
      <c r="R4" s="84"/>
      <c r="S4" s="84"/>
      <c r="T4" s="95"/>
      <c r="U4" s="83" t="s">
        <v>327</v>
      </c>
      <c r="V4" s="84"/>
      <c r="W4" s="84"/>
      <c r="X4" s="84"/>
      <c r="Y4" s="84"/>
      <c r="Z4" s="84"/>
      <c r="AA4" s="84"/>
      <c r="AB4" s="84"/>
      <c r="AC4" s="95"/>
    </row>
    <row r="5" spans="1:29" ht="17.25" customHeight="1">
      <c r="A5" s="82"/>
      <c r="B5" s="82"/>
      <c r="C5" s="85" t="s">
        <v>121</v>
      </c>
      <c r="D5" s="83" t="s">
        <v>328</v>
      </c>
      <c r="E5" s="84"/>
      <c r="F5" s="84"/>
      <c r="G5" s="84"/>
      <c r="H5" s="84"/>
      <c r="I5" s="95"/>
      <c r="J5" s="96" t="s">
        <v>209</v>
      </c>
      <c r="K5" s="96" t="s">
        <v>210</v>
      </c>
      <c r="L5" s="85" t="s">
        <v>121</v>
      </c>
      <c r="M5" s="83" t="s">
        <v>328</v>
      </c>
      <c r="N5" s="84"/>
      <c r="O5" s="84"/>
      <c r="P5" s="84"/>
      <c r="Q5" s="84"/>
      <c r="R5" s="95"/>
      <c r="S5" s="96" t="s">
        <v>209</v>
      </c>
      <c r="T5" s="96" t="s">
        <v>210</v>
      </c>
      <c r="U5" s="85" t="s">
        <v>121</v>
      </c>
      <c r="V5" s="83" t="s">
        <v>328</v>
      </c>
      <c r="W5" s="84"/>
      <c r="X5" s="84"/>
      <c r="Y5" s="84"/>
      <c r="Z5" s="84"/>
      <c r="AA5" s="95"/>
      <c r="AB5" s="96" t="s">
        <v>209</v>
      </c>
      <c r="AC5" s="96" t="s">
        <v>210</v>
      </c>
    </row>
    <row r="6" spans="1:29" ht="23.25" customHeight="1">
      <c r="A6" s="82"/>
      <c r="B6" s="82"/>
      <c r="C6" s="86"/>
      <c r="D6" s="87" t="s">
        <v>129</v>
      </c>
      <c r="E6" s="87" t="s">
        <v>329</v>
      </c>
      <c r="F6" s="87" t="s">
        <v>213</v>
      </c>
      <c r="G6" s="87" t="s">
        <v>330</v>
      </c>
      <c r="H6" s="87"/>
      <c r="I6" s="87"/>
      <c r="J6" s="97"/>
      <c r="K6" s="97"/>
      <c r="L6" s="86"/>
      <c r="M6" s="87" t="s">
        <v>129</v>
      </c>
      <c r="N6" s="87" t="s">
        <v>329</v>
      </c>
      <c r="O6" s="87" t="s">
        <v>213</v>
      </c>
      <c r="P6" s="87" t="s">
        <v>330</v>
      </c>
      <c r="Q6" s="87"/>
      <c r="R6" s="87"/>
      <c r="S6" s="97"/>
      <c r="T6" s="97"/>
      <c r="U6" s="86"/>
      <c r="V6" s="87" t="s">
        <v>129</v>
      </c>
      <c r="W6" s="87" t="s">
        <v>329</v>
      </c>
      <c r="X6" s="87" t="s">
        <v>213</v>
      </c>
      <c r="Y6" s="87" t="s">
        <v>330</v>
      </c>
      <c r="Z6" s="87"/>
      <c r="AA6" s="87"/>
      <c r="AB6" s="97"/>
      <c r="AC6" s="97"/>
    </row>
    <row r="7" spans="1:29" ht="44.25" customHeight="1">
      <c r="A7" s="82"/>
      <c r="B7" s="82"/>
      <c r="C7" s="88"/>
      <c r="D7" s="87"/>
      <c r="E7" s="87"/>
      <c r="F7" s="87"/>
      <c r="G7" s="89" t="s">
        <v>129</v>
      </c>
      <c r="H7" s="89" t="s">
        <v>331</v>
      </c>
      <c r="I7" s="89" t="s">
        <v>215</v>
      </c>
      <c r="J7" s="98"/>
      <c r="K7" s="98"/>
      <c r="L7" s="88"/>
      <c r="M7" s="87"/>
      <c r="N7" s="87"/>
      <c r="O7" s="87"/>
      <c r="P7" s="89" t="s">
        <v>129</v>
      </c>
      <c r="Q7" s="89" t="s">
        <v>331</v>
      </c>
      <c r="R7" s="89" t="s">
        <v>215</v>
      </c>
      <c r="S7" s="98"/>
      <c r="T7" s="98"/>
      <c r="U7" s="88"/>
      <c r="V7" s="87"/>
      <c r="W7" s="87"/>
      <c r="X7" s="87"/>
      <c r="Y7" s="89" t="s">
        <v>129</v>
      </c>
      <c r="Z7" s="89" t="s">
        <v>331</v>
      </c>
      <c r="AA7" s="89" t="s">
        <v>215</v>
      </c>
      <c r="AB7" s="98"/>
      <c r="AC7" s="98"/>
    </row>
    <row r="8" spans="1:29" ht="19.5" customHeight="1">
      <c r="A8" s="90" t="s">
        <v>131</v>
      </c>
      <c r="B8" s="90" t="s">
        <v>131</v>
      </c>
      <c r="C8" s="90">
        <v>1</v>
      </c>
      <c r="D8" s="91">
        <v>2</v>
      </c>
      <c r="E8" s="91">
        <v>3</v>
      </c>
      <c r="F8" s="91">
        <v>4</v>
      </c>
      <c r="G8" s="90">
        <v>5</v>
      </c>
      <c r="H8" s="90">
        <v>6</v>
      </c>
      <c r="I8" s="90">
        <v>7</v>
      </c>
      <c r="J8" s="90">
        <v>8</v>
      </c>
      <c r="K8" s="90">
        <v>9</v>
      </c>
      <c r="L8" s="90">
        <v>10</v>
      </c>
      <c r="M8" s="90">
        <v>11</v>
      </c>
      <c r="N8" s="90">
        <v>12</v>
      </c>
      <c r="O8" s="90">
        <v>13</v>
      </c>
      <c r="P8" s="90">
        <v>14</v>
      </c>
      <c r="Q8" s="90">
        <v>15</v>
      </c>
      <c r="R8" s="90">
        <v>16</v>
      </c>
      <c r="S8" s="90">
        <v>17</v>
      </c>
      <c r="T8" s="90">
        <v>18</v>
      </c>
      <c r="U8" s="90" t="s">
        <v>332</v>
      </c>
      <c r="V8" s="90" t="s">
        <v>333</v>
      </c>
      <c r="W8" s="90" t="s">
        <v>334</v>
      </c>
      <c r="X8" s="90" t="s">
        <v>335</v>
      </c>
      <c r="Y8" s="90" t="s">
        <v>336</v>
      </c>
      <c r="Z8" s="90" t="s">
        <v>337</v>
      </c>
      <c r="AA8" s="90" t="s">
        <v>338</v>
      </c>
      <c r="AB8" s="90" t="s">
        <v>339</v>
      </c>
      <c r="AC8" s="90" t="s">
        <v>340</v>
      </c>
    </row>
    <row r="9" spans="1:29" s="78" customFormat="1" ht="18" customHeight="1">
      <c r="A9" s="92">
        <v>501</v>
      </c>
      <c r="B9" s="93" t="s">
        <v>341</v>
      </c>
      <c r="C9" s="94">
        <v>33.3</v>
      </c>
      <c r="D9" s="94">
        <v>11.3</v>
      </c>
      <c r="E9" s="93"/>
      <c r="F9" s="93">
        <v>11.3</v>
      </c>
      <c r="G9" s="94">
        <v>22</v>
      </c>
      <c r="H9" s="93"/>
      <c r="I9" s="93">
        <v>22</v>
      </c>
      <c r="J9" s="99"/>
      <c r="K9" s="87"/>
      <c r="L9" s="94">
        <v>14.1</v>
      </c>
      <c r="M9" s="94">
        <v>10.1</v>
      </c>
      <c r="N9" s="93"/>
      <c r="O9" s="93">
        <v>10.1</v>
      </c>
      <c r="P9" s="94">
        <v>4</v>
      </c>
      <c r="Q9" s="93">
        <v>4</v>
      </c>
      <c r="R9" s="93"/>
      <c r="S9" s="93"/>
      <c r="T9" s="93"/>
      <c r="U9" s="94">
        <v>-19.2</v>
      </c>
      <c r="V9" s="94">
        <v>-1.2</v>
      </c>
      <c r="W9" s="94"/>
      <c r="X9" s="94">
        <v>-1.2</v>
      </c>
      <c r="Y9" s="94">
        <v>-18</v>
      </c>
      <c r="Z9" s="94"/>
      <c r="AA9" s="94">
        <v>-18</v>
      </c>
      <c r="AB9" s="94"/>
      <c r="AC9" s="94"/>
    </row>
    <row r="10" spans="1:29" ht="15" customHeight="1">
      <c r="A10" s="93">
        <v>50101</v>
      </c>
      <c r="B10" s="93" t="s">
        <v>341</v>
      </c>
      <c r="C10" s="94">
        <v>33.3</v>
      </c>
      <c r="D10" s="94">
        <v>11.3</v>
      </c>
      <c r="E10" s="93"/>
      <c r="F10" s="93">
        <v>11.3</v>
      </c>
      <c r="G10" s="94">
        <v>22</v>
      </c>
      <c r="H10" s="93"/>
      <c r="I10" s="93">
        <v>22</v>
      </c>
      <c r="J10" s="99"/>
      <c r="K10" s="87"/>
      <c r="L10" s="94">
        <v>14.1</v>
      </c>
      <c r="M10" s="94">
        <v>10.1</v>
      </c>
      <c r="N10" s="93"/>
      <c r="O10" s="93">
        <v>10.1</v>
      </c>
      <c r="P10" s="94">
        <v>4</v>
      </c>
      <c r="Q10" s="93">
        <v>4</v>
      </c>
      <c r="R10" s="93"/>
      <c r="S10" s="93"/>
      <c r="T10" s="93"/>
      <c r="U10" s="94">
        <v>-19.2</v>
      </c>
      <c r="V10" s="94">
        <v>-1.2</v>
      </c>
      <c r="W10" s="94"/>
      <c r="X10" s="94">
        <v>-1.2</v>
      </c>
      <c r="Y10" s="94">
        <v>-18</v>
      </c>
      <c r="Z10" s="94"/>
      <c r="AA10" s="94">
        <v>-18</v>
      </c>
      <c r="AB10" s="94"/>
      <c r="AC10" s="94"/>
    </row>
    <row r="11" spans="6:11" ht="12.75" customHeight="1">
      <c r="F11" s="79"/>
      <c r="G11" s="79"/>
      <c r="H11" s="79"/>
      <c r="I11" s="79"/>
      <c r="J11" s="79"/>
      <c r="K11" s="79"/>
    </row>
    <row r="12" spans="7:11" ht="12.75" customHeight="1">
      <c r="G12" s="79"/>
      <c r="H12" s="79"/>
      <c r="K12" s="79"/>
    </row>
    <row r="13" spans="8:11" ht="12.75" customHeight="1">
      <c r="H13" s="79"/>
      <c r="K13" s="79"/>
    </row>
    <row r="14" spans="8:11" ht="12.75" customHeight="1">
      <c r="H14" s="79"/>
      <c r="K14" s="79"/>
    </row>
    <row r="15" spans="9:11" ht="12.75" customHeight="1">
      <c r="I15" s="79"/>
      <c r="K15" s="79"/>
    </row>
    <row r="16" spans="9:10" ht="12.75" customHeight="1">
      <c r="I16" s="79"/>
      <c r="J16" s="7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11944444444444445" right="0.2" top="0.7895833333333333" bottom="0.7895833333333333" header="0.5" footer="0.5"/>
  <pageSetup fitToHeight="0" fitToWidth="1" horizontalDpi="600" verticalDpi="600" orientation="landscape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A2" sqref="A2:I2"/>
    </sheetView>
  </sheetViews>
  <sheetFormatPr defaultColWidth="12" defaultRowHeight="11.25"/>
  <cols>
    <col min="1" max="2" width="8.16015625" style="39" customWidth="1"/>
    <col min="3" max="3" width="16.5" style="39" customWidth="1"/>
    <col min="4" max="4" width="32.5" style="39" customWidth="1"/>
    <col min="5" max="5" width="26.16015625" style="39" customWidth="1"/>
    <col min="6" max="6" width="16.5" style="39" customWidth="1"/>
    <col min="7" max="7" width="16.83203125" style="39" customWidth="1"/>
    <col min="8" max="8" width="16.5" style="39" customWidth="1"/>
    <col min="9" max="9" width="26.16015625" style="39" customWidth="1"/>
    <col min="10" max="16384" width="12" style="39" customWidth="1"/>
  </cols>
  <sheetData>
    <row r="1" spans="1:4" s="39" customFormat="1" ht="16.5" customHeight="1">
      <c r="A1" s="40" t="s">
        <v>37</v>
      </c>
      <c r="B1" s="41"/>
      <c r="C1" s="41"/>
      <c r="D1" s="41"/>
    </row>
    <row r="2" spans="1:9" s="39" customFormat="1" ht="33.7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</row>
    <row r="3" spans="1:9" s="39" customFormat="1" ht="14.2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4" s="39" customFormat="1" ht="21.75" customHeight="1">
      <c r="A4" s="44"/>
      <c r="B4" s="45"/>
      <c r="C4" s="46"/>
      <c r="D4" s="46"/>
    </row>
    <row r="5" spans="1:9" s="39" customFormat="1" ht="21.75" customHeight="1">
      <c r="A5" s="47" t="s">
        <v>342</v>
      </c>
      <c r="B5" s="48"/>
      <c r="C5" s="48"/>
      <c r="D5" s="49"/>
      <c r="E5" s="49"/>
      <c r="F5" s="49"/>
      <c r="G5" s="49"/>
      <c r="H5" s="49"/>
      <c r="I5" s="49"/>
    </row>
    <row r="6" spans="1:9" s="39" customFormat="1" ht="21.75" customHeight="1">
      <c r="A6" s="50" t="s">
        <v>343</v>
      </c>
      <c r="B6" s="51"/>
      <c r="C6" s="51"/>
      <c r="D6" s="52"/>
      <c r="E6" s="52"/>
      <c r="F6" s="50" t="s">
        <v>344</v>
      </c>
      <c r="G6" s="53"/>
      <c r="H6" s="49"/>
      <c r="I6" s="49"/>
    </row>
    <row r="7" spans="1:9" s="39" customFormat="1" ht="21.75" customHeight="1">
      <c r="A7" s="54" t="s">
        <v>345</v>
      </c>
      <c r="B7" s="55"/>
      <c r="C7" s="56"/>
      <c r="D7" s="57" t="s">
        <v>346</v>
      </c>
      <c r="E7" s="57"/>
      <c r="F7" s="58" t="s">
        <v>347</v>
      </c>
      <c r="G7" s="59"/>
      <c r="H7" s="60"/>
      <c r="I7" s="76"/>
    </row>
    <row r="8" spans="1:9" s="39" customFormat="1" ht="21.75" customHeight="1">
      <c r="A8" s="61"/>
      <c r="B8" s="62"/>
      <c r="C8" s="63"/>
      <c r="D8" s="57" t="s">
        <v>348</v>
      </c>
      <c r="E8" s="57"/>
      <c r="F8" s="58" t="s">
        <v>348</v>
      </c>
      <c r="G8" s="59"/>
      <c r="H8" s="60"/>
      <c r="I8" s="76"/>
    </row>
    <row r="9" spans="1:9" s="39" customFormat="1" ht="21.75" customHeight="1">
      <c r="A9" s="64"/>
      <c r="B9" s="65"/>
      <c r="C9" s="66"/>
      <c r="D9" s="57" t="s">
        <v>349</v>
      </c>
      <c r="E9" s="57"/>
      <c r="F9" s="58" t="s">
        <v>350</v>
      </c>
      <c r="G9" s="59"/>
      <c r="H9" s="60"/>
      <c r="I9" s="76"/>
    </row>
    <row r="10" spans="1:9" s="39" customFormat="1" ht="21.75" customHeight="1">
      <c r="A10" s="49" t="s">
        <v>351</v>
      </c>
      <c r="B10" s="52" t="s">
        <v>352</v>
      </c>
      <c r="C10" s="52"/>
      <c r="D10" s="52"/>
      <c r="E10" s="52"/>
      <c r="F10" s="50" t="s">
        <v>353</v>
      </c>
      <c r="G10" s="51"/>
      <c r="H10" s="51"/>
      <c r="I10" s="53"/>
    </row>
    <row r="11" spans="1:9" s="39" customFormat="1" ht="100.5" customHeight="1">
      <c r="A11" s="67"/>
      <c r="B11" s="68" t="s">
        <v>354</v>
      </c>
      <c r="C11" s="68"/>
      <c r="D11" s="68"/>
      <c r="E11" s="68"/>
      <c r="F11" s="69" t="s">
        <v>354</v>
      </c>
      <c r="G11" s="70"/>
      <c r="H11" s="71"/>
      <c r="I11" s="77"/>
    </row>
    <row r="12" spans="1:9" s="39" customFormat="1" ht="24">
      <c r="A12" s="52" t="s">
        <v>355</v>
      </c>
      <c r="B12" s="72" t="s">
        <v>356</v>
      </c>
      <c r="C12" s="52" t="s">
        <v>357</v>
      </c>
      <c r="D12" s="52" t="s">
        <v>358</v>
      </c>
      <c r="E12" s="52" t="s">
        <v>359</v>
      </c>
      <c r="F12" s="52" t="s">
        <v>357</v>
      </c>
      <c r="G12" s="52" t="s">
        <v>358</v>
      </c>
      <c r="H12" s="52"/>
      <c r="I12" s="52" t="s">
        <v>359</v>
      </c>
    </row>
    <row r="13" spans="1:9" s="39" customFormat="1" ht="21.75" customHeight="1">
      <c r="A13" s="52"/>
      <c r="B13" s="52" t="s">
        <v>360</v>
      </c>
      <c r="C13" s="52" t="s">
        <v>361</v>
      </c>
      <c r="D13" s="57" t="s">
        <v>362</v>
      </c>
      <c r="E13" s="73"/>
      <c r="F13" s="52" t="s">
        <v>361</v>
      </c>
      <c r="G13" s="74" t="s">
        <v>362</v>
      </c>
      <c r="H13" s="74"/>
      <c r="I13" s="73"/>
    </row>
    <row r="14" spans="1:9" s="39" customFormat="1" ht="21.75" customHeight="1">
      <c r="A14" s="52"/>
      <c r="B14" s="49"/>
      <c r="C14" s="52"/>
      <c r="D14" s="57" t="s">
        <v>363</v>
      </c>
      <c r="E14" s="73"/>
      <c r="F14" s="52"/>
      <c r="G14" s="74" t="s">
        <v>363</v>
      </c>
      <c r="H14" s="74"/>
      <c r="I14" s="73"/>
    </row>
    <row r="15" spans="1:9" s="39" customFormat="1" ht="21.75" customHeight="1">
      <c r="A15" s="52"/>
      <c r="B15" s="49"/>
      <c r="C15" s="52"/>
      <c r="D15" s="57" t="s">
        <v>364</v>
      </c>
      <c r="E15" s="73"/>
      <c r="F15" s="52"/>
      <c r="G15" s="74" t="s">
        <v>364</v>
      </c>
      <c r="H15" s="74"/>
      <c r="I15" s="73"/>
    </row>
    <row r="16" spans="1:9" s="39" customFormat="1" ht="21.75" customHeight="1">
      <c r="A16" s="52"/>
      <c r="B16" s="49"/>
      <c r="C16" s="52" t="s">
        <v>365</v>
      </c>
      <c r="D16" s="57" t="s">
        <v>362</v>
      </c>
      <c r="E16" s="73"/>
      <c r="F16" s="52" t="s">
        <v>365</v>
      </c>
      <c r="G16" s="74" t="s">
        <v>362</v>
      </c>
      <c r="H16" s="74"/>
      <c r="I16" s="73"/>
    </row>
    <row r="17" spans="1:9" s="39" customFormat="1" ht="21.75" customHeight="1">
      <c r="A17" s="52"/>
      <c r="B17" s="49"/>
      <c r="C17" s="52"/>
      <c r="D17" s="57" t="s">
        <v>363</v>
      </c>
      <c r="E17" s="73"/>
      <c r="F17" s="52"/>
      <c r="G17" s="74" t="s">
        <v>363</v>
      </c>
      <c r="H17" s="74"/>
      <c r="I17" s="73"/>
    </row>
    <row r="18" spans="1:9" s="39" customFormat="1" ht="21.75" customHeight="1">
      <c r="A18" s="52"/>
      <c r="B18" s="49"/>
      <c r="C18" s="52"/>
      <c r="D18" s="57" t="s">
        <v>364</v>
      </c>
      <c r="E18" s="73"/>
      <c r="F18" s="52"/>
      <c r="G18" s="74" t="s">
        <v>364</v>
      </c>
      <c r="H18" s="74"/>
      <c r="I18" s="73"/>
    </row>
    <row r="19" spans="1:9" s="39" customFormat="1" ht="21.75" customHeight="1">
      <c r="A19" s="52"/>
      <c r="B19" s="49"/>
      <c r="C19" s="52" t="s">
        <v>366</v>
      </c>
      <c r="D19" s="57" t="s">
        <v>362</v>
      </c>
      <c r="E19" s="73"/>
      <c r="F19" s="52" t="s">
        <v>366</v>
      </c>
      <c r="G19" s="74" t="s">
        <v>362</v>
      </c>
      <c r="H19" s="74"/>
      <c r="I19" s="73"/>
    </row>
    <row r="20" spans="1:9" s="39" customFormat="1" ht="21.75" customHeight="1">
      <c r="A20" s="52"/>
      <c r="B20" s="49"/>
      <c r="C20" s="52"/>
      <c r="D20" s="57" t="s">
        <v>363</v>
      </c>
      <c r="E20" s="73"/>
      <c r="F20" s="52"/>
      <c r="G20" s="74" t="s">
        <v>363</v>
      </c>
      <c r="H20" s="74"/>
      <c r="I20" s="73"/>
    </row>
    <row r="21" spans="1:9" s="39" customFormat="1" ht="21.75" customHeight="1">
      <c r="A21" s="52"/>
      <c r="B21" s="49"/>
      <c r="C21" s="52"/>
      <c r="D21" s="57" t="s">
        <v>364</v>
      </c>
      <c r="E21" s="73"/>
      <c r="F21" s="52"/>
      <c r="G21" s="74" t="s">
        <v>364</v>
      </c>
      <c r="H21" s="74"/>
      <c r="I21" s="73"/>
    </row>
    <row r="22" spans="1:9" s="39" customFormat="1" ht="21.75" customHeight="1">
      <c r="A22" s="52"/>
      <c r="B22" s="49"/>
      <c r="C22" s="52" t="s">
        <v>367</v>
      </c>
      <c r="D22" s="57" t="s">
        <v>362</v>
      </c>
      <c r="E22" s="73"/>
      <c r="F22" s="52" t="s">
        <v>367</v>
      </c>
      <c r="G22" s="74" t="s">
        <v>362</v>
      </c>
      <c r="H22" s="74"/>
      <c r="I22" s="73"/>
    </row>
    <row r="23" spans="1:9" s="39" customFormat="1" ht="21.75" customHeight="1">
      <c r="A23" s="52"/>
      <c r="B23" s="49"/>
      <c r="C23" s="52"/>
      <c r="D23" s="57" t="s">
        <v>363</v>
      </c>
      <c r="E23" s="73"/>
      <c r="F23" s="52"/>
      <c r="G23" s="74" t="s">
        <v>363</v>
      </c>
      <c r="H23" s="74"/>
      <c r="I23" s="73"/>
    </row>
    <row r="24" spans="1:9" s="39" customFormat="1" ht="21.75" customHeight="1">
      <c r="A24" s="52"/>
      <c r="B24" s="49"/>
      <c r="C24" s="52"/>
      <c r="D24" s="57" t="s">
        <v>364</v>
      </c>
      <c r="E24" s="73"/>
      <c r="F24" s="52"/>
      <c r="G24" s="74" t="s">
        <v>364</v>
      </c>
      <c r="H24" s="74"/>
      <c r="I24" s="73"/>
    </row>
    <row r="25" spans="1:9" s="39" customFormat="1" ht="21.75" customHeight="1">
      <c r="A25" s="52"/>
      <c r="B25" s="49"/>
      <c r="C25" s="52" t="s">
        <v>368</v>
      </c>
      <c r="D25" s="73"/>
      <c r="E25" s="52"/>
      <c r="F25" s="52" t="s">
        <v>368</v>
      </c>
      <c r="G25" s="74"/>
      <c r="H25" s="74"/>
      <c r="I25" s="73"/>
    </row>
    <row r="26" spans="1:9" s="39" customFormat="1" ht="21.75" customHeight="1">
      <c r="A26" s="52"/>
      <c r="B26" s="52" t="s">
        <v>369</v>
      </c>
      <c r="C26" s="52" t="s">
        <v>370</v>
      </c>
      <c r="D26" s="57" t="s">
        <v>362</v>
      </c>
      <c r="E26" s="73"/>
      <c r="F26" s="52" t="s">
        <v>370</v>
      </c>
      <c r="G26" s="74" t="s">
        <v>362</v>
      </c>
      <c r="H26" s="74"/>
      <c r="I26" s="73"/>
    </row>
    <row r="27" spans="1:9" s="39" customFormat="1" ht="21.75" customHeight="1">
      <c r="A27" s="52"/>
      <c r="B27" s="49"/>
      <c r="C27" s="52"/>
      <c r="D27" s="57" t="s">
        <v>363</v>
      </c>
      <c r="E27" s="73"/>
      <c r="F27" s="52"/>
      <c r="G27" s="74" t="s">
        <v>363</v>
      </c>
      <c r="H27" s="74"/>
      <c r="I27" s="73"/>
    </row>
    <row r="28" spans="1:9" s="39" customFormat="1" ht="21.75" customHeight="1">
      <c r="A28" s="52"/>
      <c r="B28" s="49"/>
      <c r="C28" s="52"/>
      <c r="D28" s="57" t="s">
        <v>364</v>
      </c>
      <c r="E28" s="73"/>
      <c r="F28" s="52"/>
      <c r="G28" s="74" t="s">
        <v>364</v>
      </c>
      <c r="H28" s="74"/>
      <c r="I28" s="73"/>
    </row>
    <row r="29" spans="1:9" s="39" customFormat="1" ht="21.75" customHeight="1">
      <c r="A29" s="52"/>
      <c r="B29" s="49"/>
      <c r="C29" s="52" t="s">
        <v>371</v>
      </c>
      <c r="D29" s="57" t="s">
        <v>362</v>
      </c>
      <c r="E29" s="73"/>
      <c r="F29" s="52" t="s">
        <v>371</v>
      </c>
      <c r="G29" s="74" t="s">
        <v>362</v>
      </c>
      <c r="H29" s="74"/>
      <c r="I29" s="73"/>
    </row>
    <row r="30" spans="1:9" s="39" customFormat="1" ht="21.75" customHeight="1">
      <c r="A30" s="52"/>
      <c r="B30" s="49"/>
      <c r="C30" s="52"/>
      <c r="D30" s="57" t="s">
        <v>363</v>
      </c>
      <c r="E30" s="73"/>
      <c r="F30" s="52"/>
      <c r="G30" s="74" t="s">
        <v>363</v>
      </c>
      <c r="H30" s="74"/>
      <c r="I30" s="73"/>
    </row>
    <row r="31" spans="1:9" s="39" customFormat="1" ht="21.75" customHeight="1">
      <c r="A31" s="52"/>
      <c r="B31" s="49"/>
      <c r="C31" s="52"/>
      <c r="D31" s="57" t="s">
        <v>364</v>
      </c>
      <c r="E31" s="73"/>
      <c r="F31" s="52"/>
      <c r="G31" s="74" t="s">
        <v>364</v>
      </c>
      <c r="H31" s="74"/>
      <c r="I31" s="73"/>
    </row>
    <row r="32" spans="1:9" s="39" customFormat="1" ht="21.75" customHeight="1">
      <c r="A32" s="52"/>
      <c r="B32" s="49"/>
      <c r="C32" s="52" t="s">
        <v>372</v>
      </c>
      <c r="D32" s="57" t="s">
        <v>362</v>
      </c>
      <c r="E32" s="73"/>
      <c r="F32" s="52" t="s">
        <v>372</v>
      </c>
      <c r="G32" s="74" t="s">
        <v>362</v>
      </c>
      <c r="H32" s="74"/>
      <c r="I32" s="73"/>
    </row>
    <row r="33" spans="1:9" s="39" customFormat="1" ht="21.75" customHeight="1">
      <c r="A33" s="52"/>
      <c r="B33" s="49"/>
      <c r="C33" s="52"/>
      <c r="D33" s="57" t="s">
        <v>363</v>
      </c>
      <c r="E33" s="73"/>
      <c r="F33" s="52"/>
      <c r="G33" s="74" t="s">
        <v>363</v>
      </c>
      <c r="H33" s="74"/>
      <c r="I33" s="73"/>
    </row>
    <row r="34" spans="1:9" s="39" customFormat="1" ht="21.75" customHeight="1">
      <c r="A34" s="52"/>
      <c r="B34" s="49"/>
      <c r="C34" s="52"/>
      <c r="D34" s="57" t="s">
        <v>364</v>
      </c>
      <c r="E34" s="73"/>
      <c r="F34" s="52"/>
      <c r="G34" s="74" t="s">
        <v>364</v>
      </c>
      <c r="H34" s="74"/>
      <c r="I34" s="73"/>
    </row>
    <row r="35" spans="1:9" s="39" customFormat="1" ht="21.75" customHeight="1">
      <c r="A35" s="52"/>
      <c r="B35" s="49"/>
      <c r="C35" s="52" t="s">
        <v>373</v>
      </c>
      <c r="D35" s="57" t="s">
        <v>362</v>
      </c>
      <c r="E35" s="73"/>
      <c r="F35" s="52" t="s">
        <v>373</v>
      </c>
      <c r="G35" s="74" t="s">
        <v>362</v>
      </c>
      <c r="H35" s="74"/>
      <c r="I35" s="73"/>
    </row>
    <row r="36" spans="1:9" s="39" customFormat="1" ht="21.75" customHeight="1">
      <c r="A36" s="52"/>
      <c r="B36" s="49"/>
      <c r="C36" s="52"/>
      <c r="D36" s="57" t="s">
        <v>363</v>
      </c>
      <c r="E36" s="73"/>
      <c r="F36" s="52"/>
      <c r="G36" s="74" t="s">
        <v>363</v>
      </c>
      <c r="H36" s="74"/>
      <c r="I36" s="73"/>
    </row>
    <row r="37" spans="1:9" s="39" customFormat="1" ht="21.75" customHeight="1">
      <c r="A37" s="52"/>
      <c r="B37" s="49"/>
      <c r="C37" s="52"/>
      <c r="D37" s="57" t="s">
        <v>364</v>
      </c>
      <c r="E37" s="73"/>
      <c r="F37" s="52"/>
      <c r="G37" s="74" t="s">
        <v>364</v>
      </c>
      <c r="H37" s="74"/>
      <c r="I37" s="73"/>
    </row>
    <row r="38" spans="1:9" s="39" customFormat="1" ht="21.75" customHeight="1">
      <c r="A38" s="52"/>
      <c r="B38" s="49"/>
      <c r="C38" s="52" t="s">
        <v>368</v>
      </c>
      <c r="D38" s="73"/>
      <c r="E38" s="73"/>
      <c r="F38" s="52" t="s">
        <v>368</v>
      </c>
      <c r="G38" s="74"/>
      <c r="H38" s="74"/>
      <c r="I38" s="73"/>
    </row>
    <row r="39" spans="1:9" s="39" customFormat="1" ht="21.75" customHeight="1">
      <c r="A39" s="52"/>
      <c r="B39" s="52" t="s">
        <v>374</v>
      </c>
      <c r="C39" s="52" t="s">
        <v>375</v>
      </c>
      <c r="D39" s="57" t="s">
        <v>362</v>
      </c>
      <c r="E39" s="49"/>
      <c r="F39" s="52" t="s">
        <v>375</v>
      </c>
      <c r="G39" s="74" t="s">
        <v>362</v>
      </c>
      <c r="H39" s="74"/>
      <c r="I39" s="73"/>
    </row>
    <row r="40" spans="1:9" s="39" customFormat="1" ht="21.75" customHeight="1">
      <c r="A40" s="52"/>
      <c r="B40" s="52"/>
      <c r="C40" s="52"/>
      <c r="D40" s="57" t="s">
        <v>363</v>
      </c>
      <c r="E40" s="52"/>
      <c r="F40" s="52"/>
      <c r="G40" s="74" t="s">
        <v>363</v>
      </c>
      <c r="H40" s="74"/>
      <c r="I40" s="73"/>
    </row>
    <row r="41" spans="1:9" s="39" customFormat="1" ht="21.75" customHeight="1">
      <c r="A41" s="52"/>
      <c r="B41" s="52"/>
      <c r="C41" s="52"/>
      <c r="D41" s="57" t="s">
        <v>364</v>
      </c>
      <c r="E41" s="52"/>
      <c r="F41" s="52"/>
      <c r="G41" s="74" t="s">
        <v>364</v>
      </c>
      <c r="H41" s="74"/>
      <c r="I41" s="73"/>
    </row>
    <row r="42" spans="1:9" s="39" customFormat="1" ht="21.75" customHeight="1">
      <c r="A42" s="52"/>
      <c r="B42" s="52"/>
      <c r="C42" s="52" t="s">
        <v>368</v>
      </c>
      <c r="D42" s="73"/>
      <c r="E42" s="52"/>
      <c r="F42" s="52" t="s">
        <v>368</v>
      </c>
      <c r="G42" s="74"/>
      <c r="H42" s="74"/>
      <c r="I42" s="73"/>
    </row>
    <row r="43" spans="1:9" s="39" customFormat="1" ht="21" customHeight="1">
      <c r="A43" s="75" t="s">
        <v>376</v>
      </c>
      <c r="B43" s="75"/>
      <c r="C43" s="75"/>
      <c r="D43" s="75"/>
      <c r="E43" s="75"/>
      <c r="F43" s="75"/>
      <c r="G43" s="75"/>
      <c r="H43" s="75"/>
      <c r="I43" s="75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43:I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 horizontalCentered="1"/>
  <pageMargins left="0.46944444444444444" right="0.46944444444444444" top="0.38958333333333334" bottom="0.38958333333333334" header="0.34930555555555554" footer="0.2"/>
  <pageSetup fitToHeight="1" fitToWidth="1" horizontalDpi="300" verticalDpi="300" orientation="portrait" paperSize="9" scale="6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8"/>
  <sheetViews>
    <sheetView zoomScaleSheetLayoutView="100" workbookViewId="0" topLeftCell="A1">
      <pane xSplit="2" ySplit="1" topLeftCell="C2" activePane="bottomRight" state="frozen"/>
      <selection pane="bottomRight" activeCell="A1" sqref="A1:IV65536"/>
    </sheetView>
  </sheetViews>
  <sheetFormatPr defaultColWidth="12" defaultRowHeight="11.25"/>
  <cols>
    <col min="1" max="1" width="12" style="5" customWidth="1"/>
    <col min="2" max="2" width="22" style="5" customWidth="1"/>
    <col min="3" max="3" width="16.83203125" style="5" customWidth="1"/>
    <col min="4" max="4" width="15.16015625" style="5" customWidth="1"/>
    <col min="5" max="5" width="15.83203125" style="5" customWidth="1"/>
    <col min="6" max="7" width="13.33203125" style="5" customWidth="1"/>
    <col min="8" max="8" width="11.33203125" style="5" customWidth="1"/>
    <col min="9" max="9" width="12" style="5" customWidth="1"/>
    <col min="10" max="10" width="13.5" style="5" customWidth="1"/>
    <col min="11" max="11" width="14.83203125" style="5" customWidth="1"/>
    <col min="12" max="12" width="13.33203125" style="5" customWidth="1"/>
    <col min="13" max="13" width="10.33203125" style="5" customWidth="1"/>
    <col min="14" max="14" width="8.66015625" style="5" customWidth="1"/>
    <col min="15" max="15" width="9.5" style="5" customWidth="1"/>
    <col min="16" max="16" width="9" style="5" customWidth="1"/>
    <col min="17" max="17" width="9.83203125" style="5" customWidth="1"/>
    <col min="18" max="18" width="9" style="5" customWidth="1"/>
    <col min="19" max="19" width="5.83203125" style="5" customWidth="1"/>
    <col min="20" max="20" width="10.33203125" style="5" customWidth="1"/>
    <col min="21" max="21" width="9.16015625" style="5" customWidth="1"/>
    <col min="22" max="22" width="10.33203125" style="5" customWidth="1"/>
    <col min="23" max="23" width="16.66015625" style="5" customWidth="1"/>
    <col min="24" max="24" width="22.16015625" style="5" customWidth="1"/>
    <col min="25" max="25" width="15.33203125" style="5" customWidth="1"/>
    <col min="26" max="26" width="14.83203125" style="5" customWidth="1"/>
    <col min="27" max="28" width="16.83203125" style="5" customWidth="1"/>
    <col min="29" max="29" width="14.33203125" style="5" customWidth="1"/>
    <col min="30" max="30" width="17.66015625" style="5" customWidth="1"/>
    <col min="31" max="31" width="17.16015625" style="5" customWidth="1"/>
    <col min="32" max="32" width="17.66015625" style="5" customWidth="1"/>
    <col min="33" max="254" width="12" style="5" customWidth="1"/>
  </cols>
  <sheetData>
    <row r="1" spans="1:33" s="1" customFormat="1" ht="24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 t="s">
        <v>193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"/>
    </row>
    <row r="2" spans="1:33" s="1" customFormat="1" ht="10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41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41</v>
      </c>
      <c r="AF2" s="3"/>
      <c r="AG2" s="2"/>
    </row>
    <row r="3" spans="1:32" s="2" customFormat="1" ht="18" customHeight="1">
      <c r="A3" s="7" t="s">
        <v>194</v>
      </c>
      <c r="B3" s="7" t="s">
        <v>117</v>
      </c>
      <c r="C3" s="8" t="s">
        <v>121</v>
      </c>
      <c r="D3" s="9" t="s">
        <v>195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  <c r="Q3" s="9" t="s">
        <v>195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22"/>
    </row>
    <row r="4" spans="1:32" s="2" customFormat="1" ht="22.5" customHeight="1">
      <c r="A4" s="7"/>
      <c r="B4" s="7"/>
      <c r="C4" s="8"/>
      <c r="D4" s="11" t="s">
        <v>196</v>
      </c>
      <c r="E4" s="12"/>
      <c r="F4" s="12"/>
      <c r="G4" s="12"/>
      <c r="H4" s="12"/>
      <c r="I4" s="23" t="s">
        <v>197</v>
      </c>
      <c r="J4" s="24"/>
      <c r="K4" s="24"/>
      <c r="L4" s="24"/>
      <c r="M4" s="24"/>
      <c r="N4" s="24"/>
      <c r="O4" s="24"/>
      <c r="P4" s="25"/>
      <c r="Q4" s="23" t="s">
        <v>197</v>
      </c>
      <c r="R4" s="24"/>
      <c r="S4" s="24"/>
      <c r="T4" s="24"/>
      <c r="U4" s="24"/>
      <c r="V4" s="25"/>
      <c r="W4" s="30"/>
      <c r="X4" s="30" t="s">
        <v>198</v>
      </c>
      <c r="Y4" s="34" t="s">
        <v>199</v>
      </c>
      <c r="Z4" s="30"/>
      <c r="AA4" s="30"/>
      <c r="AB4" s="35"/>
      <c r="AC4" s="11" t="s">
        <v>200</v>
      </c>
      <c r="AD4" s="11"/>
      <c r="AE4" s="11"/>
      <c r="AF4" s="11"/>
    </row>
    <row r="5" spans="1:32" s="3" customFormat="1" ht="30" customHeight="1">
      <c r="A5" s="7"/>
      <c r="B5" s="7"/>
      <c r="C5" s="8"/>
      <c r="D5" s="11"/>
      <c r="E5" s="12"/>
      <c r="F5" s="12"/>
      <c r="G5" s="12"/>
      <c r="H5" s="12"/>
      <c r="I5" s="26"/>
      <c r="J5" s="27"/>
      <c r="K5" s="27"/>
      <c r="L5" s="27"/>
      <c r="M5" s="27"/>
      <c r="N5" s="27"/>
      <c r="O5" s="27"/>
      <c r="P5" s="28"/>
      <c r="Q5" s="26"/>
      <c r="R5" s="27"/>
      <c r="S5" s="27"/>
      <c r="T5" s="27"/>
      <c r="U5" s="27"/>
      <c r="V5" s="28"/>
      <c r="W5" s="31"/>
      <c r="X5" s="31"/>
      <c r="Y5" s="36"/>
      <c r="Z5" s="31"/>
      <c r="AA5" s="31"/>
      <c r="AB5" s="37"/>
      <c r="AC5" s="11"/>
      <c r="AD5" s="11"/>
      <c r="AE5" s="11"/>
      <c r="AF5" s="11"/>
    </row>
    <row r="6" spans="1:32" s="3" customFormat="1" ht="30" customHeight="1">
      <c r="A6" s="7"/>
      <c r="B6" s="7"/>
      <c r="C6" s="8"/>
      <c r="D6" s="11" t="s">
        <v>129</v>
      </c>
      <c r="E6" s="13">
        <v>50101</v>
      </c>
      <c r="F6" s="13">
        <v>50102</v>
      </c>
      <c r="G6" s="13" t="s">
        <v>201</v>
      </c>
      <c r="H6" s="13">
        <v>50199</v>
      </c>
      <c r="I6" s="13" t="s">
        <v>129</v>
      </c>
      <c r="J6" s="11">
        <v>50201</v>
      </c>
      <c r="K6" s="7"/>
      <c r="L6" s="7"/>
      <c r="M6" s="7"/>
      <c r="N6" s="11">
        <v>50202</v>
      </c>
      <c r="O6" s="11">
        <v>50203</v>
      </c>
      <c r="P6" s="11">
        <v>50204</v>
      </c>
      <c r="Q6" s="11">
        <v>50205</v>
      </c>
      <c r="R6" s="11">
        <v>50206</v>
      </c>
      <c r="S6" s="11">
        <v>50207</v>
      </c>
      <c r="T6" s="11">
        <v>50208</v>
      </c>
      <c r="U6" s="11">
        <v>50209</v>
      </c>
      <c r="V6" s="11">
        <v>50299</v>
      </c>
      <c r="W6" s="32" t="s">
        <v>129</v>
      </c>
      <c r="X6" s="11">
        <v>50399</v>
      </c>
      <c r="Y6" s="11" t="s">
        <v>129</v>
      </c>
      <c r="Z6" s="11">
        <v>50501</v>
      </c>
      <c r="AA6" s="11">
        <v>50502</v>
      </c>
      <c r="AB6" s="11">
        <v>50599</v>
      </c>
      <c r="AC6" s="29" t="s">
        <v>129</v>
      </c>
      <c r="AD6" s="11">
        <v>50901</v>
      </c>
      <c r="AE6" s="11">
        <v>50905</v>
      </c>
      <c r="AF6" s="11">
        <v>50999</v>
      </c>
    </row>
    <row r="7" spans="1:32" s="3" customFormat="1" ht="51.75" customHeight="1">
      <c r="A7" s="7"/>
      <c r="B7" s="7"/>
      <c r="C7" s="8"/>
      <c r="D7" s="11"/>
      <c r="E7" s="12" t="s">
        <v>202</v>
      </c>
      <c r="F7" s="12" t="s">
        <v>203</v>
      </c>
      <c r="G7" s="12" t="s">
        <v>188</v>
      </c>
      <c r="H7" s="12" t="s">
        <v>204</v>
      </c>
      <c r="I7" s="13"/>
      <c r="J7" s="29" t="s">
        <v>205</v>
      </c>
      <c r="K7" s="7" t="s">
        <v>206</v>
      </c>
      <c r="L7" s="7" t="s">
        <v>207</v>
      </c>
      <c r="M7" s="7" t="s">
        <v>208</v>
      </c>
      <c r="N7" s="29" t="s">
        <v>209</v>
      </c>
      <c r="O7" s="29" t="s">
        <v>210</v>
      </c>
      <c r="P7" s="29" t="s">
        <v>211</v>
      </c>
      <c r="Q7" s="29" t="s">
        <v>212</v>
      </c>
      <c r="R7" s="29" t="s">
        <v>213</v>
      </c>
      <c r="S7" s="29" t="s">
        <v>214</v>
      </c>
      <c r="T7" s="29" t="s">
        <v>215</v>
      </c>
      <c r="U7" s="29" t="s">
        <v>216</v>
      </c>
      <c r="V7" s="29" t="s">
        <v>217</v>
      </c>
      <c r="W7" s="33"/>
      <c r="X7" s="29" t="s">
        <v>218</v>
      </c>
      <c r="Y7" s="11"/>
      <c r="Z7" s="38" t="s">
        <v>219</v>
      </c>
      <c r="AA7" s="38" t="s">
        <v>220</v>
      </c>
      <c r="AB7" s="38" t="s">
        <v>221</v>
      </c>
      <c r="AC7" s="29"/>
      <c r="AD7" s="29" t="s">
        <v>222</v>
      </c>
      <c r="AE7" s="29" t="s">
        <v>187</v>
      </c>
      <c r="AF7" s="29" t="s">
        <v>223</v>
      </c>
    </row>
    <row r="8" spans="1:32" s="4" customFormat="1" ht="21" customHeight="1">
      <c r="A8" s="14"/>
      <c r="B8" s="15" t="s">
        <v>224</v>
      </c>
      <c r="C8" s="16">
        <f>SUM(C9:C48)</f>
        <v>6604.972400000001</v>
      </c>
      <c r="D8" s="16">
        <f>SUM(D9:D47)</f>
        <v>369.85</v>
      </c>
      <c r="E8" s="16">
        <f>SUM(E9:E47)</f>
        <v>257.24</v>
      </c>
      <c r="F8" s="16">
        <f>SUM(F9:F47)</f>
        <v>73.67</v>
      </c>
      <c r="G8" s="16">
        <f>SUM(G9:G48)</f>
        <v>29.150000000000002</v>
      </c>
      <c r="H8" s="16">
        <f>SUM(H9:H47)</f>
        <v>9.790000000000001</v>
      </c>
      <c r="I8" s="16">
        <f>SUM(I9:I48)</f>
        <v>1361.43</v>
      </c>
      <c r="J8" s="16">
        <f>SUM(J9:J48)</f>
        <v>297.26</v>
      </c>
      <c r="K8" s="16">
        <f aca="true" t="shared" si="0" ref="K8:V8">SUM(K9:K47)</f>
        <v>16.2</v>
      </c>
      <c r="L8" s="16">
        <f t="shared" si="0"/>
        <v>36.22999999999999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5</v>
      </c>
      <c r="R8" s="16">
        <f t="shared" si="0"/>
        <v>3.1</v>
      </c>
      <c r="S8" s="16">
        <f t="shared" si="0"/>
        <v>0</v>
      </c>
      <c r="T8" s="16">
        <f t="shared" si="0"/>
        <v>4</v>
      </c>
      <c r="U8" s="16">
        <f t="shared" si="0"/>
        <v>2.6700000000000004</v>
      </c>
      <c r="V8" s="16">
        <f t="shared" si="0"/>
        <v>9.46</v>
      </c>
      <c r="W8" s="21">
        <v>309.7925</v>
      </c>
      <c r="X8" s="21">
        <v>309.7925</v>
      </c>
      <c r="Y8" s="16">
        <f>SUM(Y9:Y48)</f>
        <v>4140.6699</v>
      </c>
      <c r="Z8" s="16">
        <f>SUM(Z9:Z47)</f>
        <v>3629.4200000000005</v>
      </c>
      <c r="AA8" s="16">
        <f aca="true" t="shared" si="1" ref="AA8:AF8">SUM(AA9:AA47)</f>
        <v>272.24999999999994</v>
      </c>
      <c r="AB8" s="16"/>
      <c r="AC8" s="16">
        <f t="shared" si="1"/>
        <v>423.23000000000013</v>
      </c>
      <c r="AD8" s="16">
        <f t="shared" si="1"/>
        <v>64.86</v>
      </c>
      <c r="AE8" s="16">
        <f t="shared" si="1"/>
        <v>295.95000000000016</v>
      </c>
      <c r="AF8" s="16">
        <f t="shared" si="1"/>
        <v>62.42</v>
      </c>
    </row>
    <row r="9" spans="1:32" s="4" customFormat="1" ht="21" customHeight="1">
      <c r="A9" s="14">
        <v>2130104</v>
      </c>
      <c r="B9" s="17" t="s">
        <v>225</v>
      </c>
      <c r="C9" s="16">
        <f aca="true" t="shared" si="2" ref="C9:C47">D9+I9+Y9+AC9</f>
        <v>208.4</v>
      </c>
      <c r="D9" s="16">
        <f aca="true" t="shared" si="3" ref="D9:D47">SUM(E9:H9)</f>
        <v>154.93</v>
      </c>
      <c r="E9" s="16">
        <v>109.47</v>
      </c>
      <c r="F9" s="16">
        <v>29.83</v>
      </c>
      <c r="G9" s="16">
        <v>11.76</v>
      </c>
      <c r="H9" s="16">
        <v>3.87</v>
      </c>
      <c r="I9" s="16">
        <f aca="true" t="shared" si="4" ref="I9:I47">J9+N9+O9+P9+Q9+R9+S9+T9+U9+V9</f>
        <v>34.84</v>
      </c>
      <c r="J9" s="16">
        <v>21.89</v>
      </c>
      <c r="K9" s="16">
        <v>8.64</v>
      </c>
      <c r="L9" s="16">
        <v>1.95</v>
      </c>
      <c r="M9" s="16">
        <v>0</v>
      </c>
      <c r="N9" s="16">
        <v>0</v>
      </c>
      <c r="O9" s="16">
        <v>0</v>
      </c>
      <c r="P9" s="16">
        <v>0</v>
      </c>
      <c r="Q9" s="16">
        <v>2</v>
      </c>
      <c r="R9" s="16">
        <v>1.1</v>
      </c>
      <c r="S9" s="16">
        <v>0</v>
      </c>
      <c r="T9" s="16">
        <v>4</v>
      </c>
      <c r="U9" s="16">
        <v>2</v>
      </c>
      <c r="V9" s="16">
        <v>3.85</v>
      </c>
      <c r="W9" s="16"/>
      <c r="X9" s="16"/>
      <c r="Y9" s="16">
        <f aca="true" t="shared" si="5" ref="Y9:Y47">Z9+AA9</f>
        <v>0</v>
      </c>
      <c r="Z9" s="16">
        <v>0</v>
      </c>
      <c r="AA9" s="16">
        <v>0</v>
      </c>
      <c r="AB9" s="16"/>
      <c r="AC9" s="16">
        <f aca="true" t="shared" si="6" ref="AC9:AC47">AD9+AE9+AF9</f>
        <v>18.63</v>
      </c>
      <c r="AD9" s="16">
        <v>1.26</v>
      </c>
      <c r="AE9" s="16">
        <v>13.73</v>
      </c>
      <c r="AF9" s="16">
        <v>3.64</v>
      </c>
    </row>
    <row r="10" spans="1:32" s="4" customFormat="1" ht="21" customHeight="1">
      <c r="A10" s="14">
        <v>2130104</v>
      </c>
      <c r="B10" s="17" t="s">
        <v>134</v>
      </c>
      <c r="C10" s="16">
        <f t="shared" si="2"/>
        <v>224.92000000000002</v>
      </c>
      <c r="D10" s="16">
        <f t="shared" si="3"/>
        <v>0</v>
      </c>
      <c r="E10" s="16">
        <v>0</v>
      </c>
      <c r="F10" s="16">
        <v>0</v>
      </c>
      <c r="G10" s="16"/>
      <c r="H10" s="16">
        <v>0</v>
      </c>
      <c r="I10" s="16">
        <f t="shared" si="4"/>
        <v>0</v>
      </c>
      <c r="J10" s="16">
        <v>0</v>
      </c>
      <c r="K10" s="16">
        <v>0</v>
      </c>
      <c r="L10" s="16">
        <v>1.75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/>
      <c r="X10" s="16"/>
      <c r="Y10" s="16">
        <f t="shared" si="5"/>
        <v>183.81</v>
      </c>
      <c r="Z10" s="16">
        <v>169.81</v>
      </c>
      <c r="AA10" s="16">
        <v>14</v>
      </c>
      <c r="AB10" s="16"/>
      <c r="AC10" s="16">
        <f t="shared" si="6"/>
        <v>41.11</v>
      </c>
      <c r="AD10" s="16">
        <v>1.62</v>
      </c>
      <c r="AE10" s="16">
        <v>32.22</v>
      </c>
      <c r="AF10" s="16">
        <v>7.27</v>
      </c>
    </row>
    <row r="11" spans="1:32" s="4" customFormat="1" ht="21" customHeight="1">
      <c r="A11" s="14">
        <v>2130104</v>
      </c>
      <c r="B11" s="17" t="s">
        <v>135</v>
      </c>
      <c r="C11" s="16">
        <f t="shared" si="2"/>
        <v>218.89000000000001</v>
      </c>
      <c r="D11" s="16">
        <f t="shared" si="3"/>
        <v>0</v>
      </c>
      <c r="E11" s="16">
        <v>0</v>
      </c>
      <c r="F11" s="16">
        <v>0</v>
      </c>
      <c r="G11" s="16"/>
      <c r="H11" s="16">
        <v>0</v>
      </c>
      <c r="I11" s="16">
        <f t="shared" si="4"/>
        <v>0</v>
      </c>
      <c r="J11" s="16">
        <v>0</v>
      </c>
      <c r="K11" s="16">
        <v>0</v>
      </c>
      <c r="L11" s="16">
        <v>1.55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/>
      <c r="X11" s="16"/>
      <c r="Y11" s="16">
        <f t="shared" si="5"/>
        <v>196.38000000000002</v>
      </c>
      <c r="Z11" s="16">
        <v>184.33</v>
      </c>
      <c r="AA11" s="16">
        <v>12.05</v>
      </c>
      <c r="AB11" s="16"/>
      <c r="AC11" s="16">
        <f t="shared" si="6"/>
        <v>22.51</v>
      </c>
      <c r="AD11" s="16">
        <v>2.52</v>
      </c>
      <c r="AE11" s="16">
        <v>16.35</v>
      </c>
      <c r="AF11" s="16">
        <v>3.64</v>
      </c>
    </row>
    <row r="12" spans="1:32" s="4" customFormat="1" ht="21" customHeight="1">
      <c r="A12" s="14">
        <v>2130104</v>
      </c>
      <c r="B12" s="17" t="s">
        <v>136</v>
      </c>
      <c r="C12" s="16">
        <f t="shared" si="2"/>
        <v>367.69</v>
      </c>
      <c r="D12" s="16">
        <f t="shared" si="3"/>
        <v>0</v>
      </c>
      <c r="E12" s="16">
        <v>0</v>
      </c>
      <c r="F12" s="16">
        <v>0</v>
      </c>
      <c r="G12" s="16"/>
      <c r="H12" s="16">
        <v>0</v>
      </c>
      <c r="I12" s="16">
        <f t="shared" si="4"/>
        <v>0</v>
      </c>
      <c r="J12" s="16">
        <v>0</v>
      </c>
      <c r="K12" s="16">
        <v>0</v>
      </c>
      <c r="L12" s="16">
        <v>2.42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/>
      <c r="X12" s="16"/>
      <c r="Y12" s="16">
        <f t="shared" si="5"/>
        <v>338.11</v>
      </c>
      <c r="Z12" s="16">
        <v>320.21000000000004</v>
      </c>
      <c r="AA12" s="16">
        <v>17.9</v>
      </c>
      <c r="AB12" s="16"/>
      <c r="AC12" s="16">
        <f t="shared" si="6"/>
        <v>29.580000000000002</v>
      </c>
      <c r="AD12" s="16">
        <v>1.87</v>
      </c>
      <c r="AE12" s="16">
        <v>9.52</v>
      </c>
      <c r="AF12" s="16">
        <v>18.19</v>
      </c>
    </row>
    <row r="13" spans="1:32" s="4" customFormat="1" ht="21" customHeight="1">
      <c r="A13" s="14">
        <v>2130104</v>
      </c>
      <c r="B13" s="17" t="s">
        <v>137</v>
      </c>
      <c r="C13" s="16">
        <f t="shared" si="2"/>
        <v>334.78000000000003</v>
      </c>
      <c r="D13" s="16">
        <f t="shared" si="3"/>
        <v>0</v>
      </c>
      <c r="E13" s="16">
        <v>0</v>
      </c>
      <c r="F13" s="16">
        <v>0</v>
      </c>
      <c r="G13" s="16"/>
      <c r="H13" s="16">
        <v>0</v>
      </c>
      <c r="I13" s="16">
        <f t="shared" si="4"/>
        <v>0</v>
      </c>
      <c r="J13" s="16">
        <v>0</v>
      </c>
      <c r="K13" s="16">
        <v>0</v>
      </c>
      <c r="L13" s="16">
        <v>2.31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/>
      <c r="X13" s="16"/>
      <c r="Y13" s="16">
        <f t="shared" si="5"/>
        <v>309.24</v>
      </c>
      <c r="Z13" s="16">
        <v>289.43</v>
      </c>
      <c r="AA13" s="16">
        <v>19.81</v>
      </c>
      <c r="AB13" s="16"/>
      <c r="AC13" s="16">
        <f t="shared" si="6"/>
        <v>25.54</v>
      </c>
      <c r="AD13" s="16">
        <v>1.68</v>
      </c>
      <c r="AE13" s="16">
        <v>16.59</v>
      </c>
      <c r="AF13" s="16">
        <v>7.27</v>
      </c>
    </row>
    <row r="14" spans="1:32" s="4" customFormat="1" ht="21" customHeight="1">
      <c r="A14" s="14">
        <v>2130104</v>
      </c>
      <c r="B14" s="17" t="s">
        <v>138</v>
      </c>
      <c r="C14" s="16">
        <f t="shared" si="2"/>
        <v>262.76</v>
      </c>
      <c r="D14" s="16">
        <f t="shared" si="3"/>
        <v>0</v>
      </c>
      <c r="E14" s="16">
        <v>0</v>
      </c>
      <c r="F14" s="16">
        <v>0</v>
      </c>
      <c r="G14" s="16"/>
      <c r="H14" s="16">
        <v>0</v>
      </c>
      <c r="I14" s="16">
        <f t="shared" si="4"/>
        <v>0</v>
      </c>
      <c r="J14" s="16">
        <v>0</v>
      </c>
      <c r="K14" s="16">
        <v>0</v>
      </c>
      <c r="L14" s="16">
        <v>1.76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/>
      <c r="X14" s="16"/>
      <c r="Y14" s="16">
        <f t="shared" si="5"/>
        <v>246.58</v>
      </c>
      <c r="Z14" s="16">
        <v>230.12</v>
      </c>
      <c r="AA14" s="16">
        <v>16.46</v>
      </c>
      <c r="AB14" s="16"/>
      <c r="AC14" s="16">
        <f t="shared" si="6"/>
        <v>16.18</v>
      </c>
      <c r="AD14" s="16">
        <v>5.04</v>
      </c>
      <c r="AE14" s="16">
        <v>7.5</v>
      </c>
      <c r="AF14" s="16">
        <v>3.64</v>
      </c>
    </row>
    <row r="15" spans="1:32" s="4" customFormat="1" ht="21" customHeight="1">
      <c r="A15" s="14">
        <v>2130104</v>
      </c>
      <c r="B15" s="17" t="s">
        <v>139</v>
      </c>
      <c r="C15" s="16">
        <f t="shared" si="2"/>
        <v>245.5</v>
      </c>
      <c r="D15" s="16">
        <f t="shared" si="3"/>
        <v>0</v>
      </c>
      <c r="E15" s="16">
        <v>0</v>
      </c>
      <c r="F15" s="16">
        <v>0</v>
      </c>
      <c r="G15" s="16"/>
      <c r="H15" s="16">
        <v>0</v>
      </c>
      <c r="I15" s="16">
        <f t="shared" si="4"/>
        <v>0</v>
      </c>
      <c r="J15" s="16">
        <v>0</v>
      </c>
      <c r="K15" s="16">
        <v>0</v>
      </c>
      <c r="L15" s="16">
        <v>1.75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/>
      <c r="X15" s="16"/>
      <c r="Y15" s="16">
        <f t="shared" si="5"/>
        <v>229.69</v>
      </c>
      <c r="Z15" s="16">
        <v>213</v>
      </c>
      <c r="AA15" s="16">
        <v>16.69</v>
      </c>
      <c r="AB15" s="16"/>
      <c r="AC15" s="16">
        <f t="shared" si="6"/>
        <v>15.81</v>
      </c>
      <c r="AD15" s="16">
        <v>1.98</v>
      </c>
      <c r="AE15" s="16">
        <v>10.19</v>
      </c>
      <c r="AF15" s="16">
        <v>3.64</v>
      </c>
    </row>
    <row r="16" spans="1:32" s="4" customFormat="1" ht="21" customHeight="1">
      <c r="A16" s="14">
        <v>2130104</v>
      </c>
      <c r="B16" s="17" t="s">
        <v>140</v>
      </c>
      <c r="C16" s="16">
        <f t="shared" si="2"/>
        <v>167.64000000000001</v>
      </c>
      <c r="D16" s="16">
        <f t="shared" si="3"/>
        <v>0</v>
      </c>
      <c r="E16" s="16">
        <v>0</v>
      </c>
      <c r="F16" s="16">
        <v>0</v>
      </c>
      <c r="G16" s="16"/>
      <c r="H16" s="16">
        <v>0</v>
      </c>
      <c r="I16" s="16">
        <f t="shared" si="4"/>
        <v>0</v>
      </c>
      <c r="J16" s="16">
        <v>0</v>
      </c>
      <c r="K16" s="16">
        <v>0</v>
      </c>
      <c r="L16" s="16">
        <v>1.11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/>
      <c r="X16" s="16"/>
      <c r="Y16" s="16">
        <f t="shared" si="5"/>
        <v>156.73000000000002</v>
      </c>
      <c r="Z16" s="16">
        <v>145.68</v>
      </c>
      <c r="AA16" s="16">
        <v>11.05</v>
      </c>
      <c r="AB16" s="16"/>
      <c r="AC16" s="16">
        <f t="shared" si="6"/>
        <v>10.91</v>
      </c>
      <c r="AD16" s="16">
        <v>0</v>
      </c>
      <c r="AE16" s="16">
        <v>0</v>
      </c>
      <c r="AF16" s="16">
        <v>10.91</v>
      </c>
    </row>
    <row r="17" spans="1:32" s="4" customFormat="1" ht="21" customHeight="1">
      <c r="A17" s="14">
        <v>2130104</v>
      </c>
      <c r="B17" s="17" t="s">
        <v>141</v>
      </c>
      <c r="C17" s="16">
        <f t="shared" si="2"/>
        <v>155.66</v>
      </c>
      <c r="D17" s="16">
        <f t="shared" si="3"/>
        <v>0</v>
      </c>
      <c r="E17" s="16">
        <v>0</v>
      </c>
      <c r="F17" s="16">
        <v>0</v>
      </c>
      <c r="G17" s="16"/>
      <c r="H17" s="16">
        <v>0</v>
      </c>
      <c r="I17" s="16">
        <f t="shared" si="4"/>
        <v>0</v>
      </c>
      <c r="J17" s="16">
        <v>0</v>
      </c>
      <c r="K17" s="16">
        <v>0</v>
      </c>
      <c r="L17" s="16">
        <v>1.43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/>
      <c r="X17" s="16"/>
      <c r="Y17" s="16">
        <f t="shared" si="5"/>
        <v>155.66</v>
      </c>
      <c r="Z17" s="16">
        <v>141.63</v>
      </c>
      <c r="AA17" s="16">
        <v>14.03</v>
      </c>
      <c r="AB17" s="16"/>
      <c r="AC17" s="16">
        <f t="shared" si="6"/>
        <v>0</v>
      </c>
      <c r="AD17" s="16">
        <v>0</v>
      </c>
      <c r="AE17" s="16">
        <v>0</v>
      </c>
      <c r="AF17" s="16">
        <v>0</v>
      </c>
    </row>
    <row r="18" spans="1:32" s="4" customFormat="1" ht="21" customHeight="1">
      <c r="A18" s="14">
        <v>2130104</v>
      </c>
      <c r="B18" s="17" t="s">
        <v>142</v>
      </c>
      <c r="C18" s="16">
        <f t="shared" si="2"/>
        <v>94.46</v>
      </c>
      <c r="D18" s="16">
        <f t="shared" si="3"/>
        <v>0</v>
      </c>
      <c r="E18" s="16">
        <v>0</v>
      </c>
      <c r="F18" s="16">
        <v>0</v>
      </c>
      <c r="G18" s="16"/>
      <c r="H18" s="16">
        <v>0</v>
      </c>
      <c r="I18" s="16">
        <f t="shared" si="4"/>
        <v>0</v>
      </c>
      <c r="J18" s="16">
        <v>0</v>
      </c>
      <c r="K18" s="16">
        <v>0</v>
      </c>
      <c r="L18" s="16">
        <v>0.65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/>
      <c r="X18" s="16"/>
      <c r="Y18" s="16">
        <f t="shared" si="5"/>
        <v>94.46</v>
      </c>
      <c r="Z18" s="16">
        <v>88.21</v>
      </c>
      <c r="AA18" s="16">
        <v>6.25</v>
      </c>
      <c r="AB18" s="16"/>
      <c r="AC18" s="16">
        <f t="shared" si="6"/>
        <v>0</v>
      </c>
      <c r="AD18" s="16">
        <v>0</v>
      </c>
      <c r="AE18" s="16">
        <v>0</v>
      </c>
      <c r="AF18" s="16">
        <v>0</v>
      </c>
    </row>
    <row r="19" spans="1:32" s="4" customFormat="1" ht="21" customHeight="1">
      <c r="A19" s="14">
        <v>2130104</v>
      </c>
      <c r="B19" s="17" t="s">
        <v>143</v>
      </c>
      <c r="C19" s="16">
        <f t="shared" si="2"/>
        <v>57.57</v>
      </c>
      <c r="D19" s="16">
        <f t="shared" si="3"/>
        <v>0</v>
      </c>
      <c r="E19" s="16">
        <v>0</v>
      </c>
      <c r="F19" s="16">
        <v>0</v>
      </c>
      <c r="G19" s="16"/>
      <c r="H19" s="16">
        <v>0</v>
      </c>
      <c r="I19" s="16">
        <f t="shared" si="4"/>
        <v>0</v>
      </c>
      <c r="J19" s="16">
        <v>0</v>
      </c>
      <c r="K19" s="16">
        <v>0</v>
      </c>
      <c r="L19" s="16">
        <v>0.75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/>
      <c r="X19" s="16"/>
      <c r="Y19" s="16">
        <f t="shared" si="5"/>
        <v>57.57</v>
      </c>
      <c r="Z19" s="16">
        <v>51.82</v>
      </c>
      <c r="AA19" s="16">
        <v>5.75</v>
      </c>
      <c r="AB19" s="16"/>
      <c r="AC19" s="16">
        <f t="shared" si="6"/>
        <v>0</v>
      </c>
      <c r="AD19" s="16">
        <v>0</v>
      </c>
      <c r="AE19" s="16">
        <v>0</v>
      </c>
      <c r="AF19" s="16">
        <v>0</v>
      </c>
    </row>
    <row r="20" spans="1:32" s="4" customFormat="1" ht="21" customHeight="1">
      <c r="A20" s="14">
        <v>2130104</v>
      </c>
      <c r="B20" s="17" t="s">
        <v>144</v>
      </c>
      <c r="C20" s="16">
        <f t="shared" si="2"/>
        <v>59.33</v>
      </c>
      <c r="D20" s="16">
        <f t="shared" si="3"/>
        <v>0</v>
      </c>
      <c r="E20" s="16">
        <v>0</v>
      </c>
      <c r="F20" s="16">
        <v>0</v>
      </c>
      <c r="G20" s="16"/>
      <c r="H20" s="16">
        <v>0</v>
      </c>
      <c r="I20" s="16">
        <f t="shared" si="4"/>
        <v>0</v>
      </c>
      <c r="J20" s="16">
        <v>0</v>
      </c>
      <c r="K20" s="16">
        <v>0</v>
      </c>
      <c r="L20" s="16">
        <v>0.39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/>
      <c r="X20" s="16"/>
      <c r="Y20" s="16">
        <f t="shared" si="5"/>
        <v>59.33</v>
      </c>
      <c r="Z20" s="16">
        <v>53.94</v>
      </c>
      <c r="AA20" s="16">
        <v>5.39</v>
      </c>
      <c r="AB20" s="16"/>
      <c r="AC20" s="16">
        <f t="shared" si="6"/>
        <v>0</v>
      </c>
      <c r="AD20" s="16">
        <v>0</v>
      </c>
      <c r="AE20" s="16">
        <v>0</v>
      </c>
      <c r="AF20" s="16">
        <v>0</v>
      </c>
    </row>
    <row r="21" spans="1:32" s="4" customFormat="1" ht="21" customHeight="1">
      <c r="A21" s="14">
        <v>2130104</v>
      </c>
      <c r="B21" s="17" t="s">
        <v>145</v>
      </c>
      <c r="C21" s="16">
        <f t="shared" si="2"/>
        <v>69.05</v>
      </c>
      <c r="D21" s="16">
        <f t="shared" si="3"/>
        <v>0</v>
      </c>
      <c r="E21" s="16">
        <v>0</v>
      </c>
      <c r="F21" s="16">
        <v>0</v>
      </c>
      <c r="G21" s="16"/>
      <c r="H21" s="16">
        <v>0</v>
      </c>
      <c r="I21" s="16">
        <f t="shared" si="4"/>
        <v>0</v>
      </c>
      <c r="J21" s="16">
        <v>0</v>
      </c>
      <c r="K21" s="16">
        <v>0</v>
      </c>
      <c r="L21" s="16">
        <v>0.46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/>
      <c r="X21" s="16"/>
      <c r="Y21" s="16">
        <f t="shared" si="5"/>
        <v>69.05</v>
      </c>
      <c r="Z21" s="16">
        <v>62.89</v>
      </c>
      <c r="AA21" s="16">
        <v>6.16</v>
      </c>
      <c r="AB21" s="16"/>
      <c r="AC21" s="16">
        <f t="shared" si="6"/>
        <v>0</v>
      </c>
      <c r="AD21" s="16">
        <v>0</v>
      </c>
      <c r="AE21" s="16">
        <v>0</v>
      </c>
      <c r="AF21" s="16">
        <v>0</v>
      </c>
    </row>
    <row r="22" spans="1:32" s="4" customFormat="1" ht="21" customHeight="1">
      <c r="A22" s="14">
        <v>2130104</v>
      </c>
      <c r="B22" s="17" t="s">
        <v>146</v>
      </c>
      <c r="C22" s="16">
        <f t="shared" si="2"/>
        <v>69.74000000000001</v>
      </c>
      <c r="D22" s="16">
        <f t="shared" si="3"/>
        <v>0</v>
      </c>
      <c r="E22" s="16">
        <v>0</v>
      </c>
      <c r="F22" s="16">
        <v>0</v>
      </c>
      <c r="G22" s="16"/>
      <c r="H22" s="16">
        <v>0</v>
      </c>
      <c r="I22" s="16">
        <f t="shared" si="4"/>
        <v>0</v>
      </c>
      <c r="J22" s="16">
        <v>0</v>
      </c>
      <c r="K22" s="16">
        <v>0</v>
      </c>
      <c r="L22" s="16">
        <v>0.47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/>
      <c r="X22" s="16"/>
      <c r="Y22" s="16">
        <f t="shared" si="5"/>
        <v>69.74000000000001</v>
      </c>
      <c r="Z22" s="16">
        <v>64.27000000000001</v>
      </c>
      <c r="AA22" s="16">
        <v>5.47</v>
      </c>
      <c r="AB22" s="16"/>
      <c r="AC22" s="16">
        <f t="shared" si="6"/>
        <v>0</v>
      </c>
      <c r="AD22" s="16">
        <v>0</v>
      </c>
      <c r="AE22" s="16">
        <v>0</v>
      </c>
      <c r="AF22" s="16">
        <v>0</v>
      </c>
    </row>
    <row r="23" spans="1:32" s="4" customFormat="1" ht="21" customHeight="1">
      <c r="A23" s="14">
        <v>2130104</v>
      </c>
      <c r="B23" s="17" t="s">
        <v>147</v>
      </c>
      <c r="C23" s="16">
        <f t="shared" si="2"/>
        <v>83.47</v>
      </c>
      <c r="D23" s="16">
        <f t="shared" si="3"/>
        <v>0</v>
      </c>
      <c r="E23" s="16">
        <v>0</v>
      </c>
      <c r="F23" s="16">
        <v>0</v>
      </c>
      <c r="G23" s="16"/>
      <c r="H23" s="16">
        <v>0</v>
      </c>
      <c r="I23" s="16">
        <f t="shared" si="4"/>
        <v>0</v>
      </c>
      <c r="J23" s="16">
        <v>0</v>
      </c>
      <c r="K23" s="16">
        <v>0</v>
      </c>
      <c r="L23" s="16">
        <v>0.58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/>
      <c r="X23" s="16"/>
      <c r="Y23" s="16">
        <f t="shared" si="5"/>
        <v>83.47</v>
      </c>
      <c r="Z23" s="16">
        <v>77.89</v>
      </c>
      <c r="AA23" s="16">
        <v>5.58</v>
      </c>
      <c r="AB23" s="16"/>
      <c r="AC23" s="16">
        <f t="shared" si="6"/>
        <v>0</v>
      </c>
      <c r="AD23" s="16">
        <v>0</v>
      </c>
      <c r="AE23" s="16">
        <v>0</v>
      </c>
      <c r="AF23" s="16">
        <v>0</v>
      </c>
    </row>
    <row r="24" spans="1:32" s="4" customFormat="1" ht="21" customHeight="1">
      <c r="A24" s="14">
        <v>2130104</v>
      </c>
      <c r="B24" s="17" t="s">
        <v>148</v>
      </c>
      <c r="C24" s="16">
        <f t="shared" si="2"/>
        <v>107.28999999999999</v>
      </c>
      <c r="D24" s="16">
        <f t="shared" si="3"/>
        <v>0</v>
      </c>
      <c r="E24" s="16">
        <v>0</v>
      </c>
      <c r="F24" s="16">
        <v>0</v>
      </c>
      <c r="G24" s="16"/>
      <c r="H24" s="16">
        <v>0</v>
      </c>
      <c r="I24" s="16">
        <f t="shared" si="4"/>
        <v>0</v>
      </c>
      <c r="J24" s="16">
        <v>0</v>
      </c>
      <c r="K24" s="16">
        <v>0</v>
      </c>
      <c r="L24" s="16">
        <v>0.86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/>
      <c r="X24" s="16"/>
      <c r="Y24" s="16">
        <f t="shared" si="5"/>
        <v>107.28999999999999</v>
      </c>
      <c r="Z24" s="16">
        <v>96.43</v>
      </c>
      <c r="AA24" s="16">
        <v>10.86</v>
      </c>
      <c r="AB24" s="16"/>
      <c r="AC24" s="16">
        <f t="shared" si="6"/>
        <v>0</v>
      </c>
      <c r="AD24" s="16">
        <v>0</v>
      </c>
      <c r="AE24" s="16">
        <v>0</v>
      </c>
      <c r="AF24" s="16">
        <v>0</v>
      </c>
    </row>
    <row r="25" spans="1:32" s="4" customFormat="1" ht="21" customHeight="1">
      <c r="A25" s="14">
        <v>2130104</v>
      </c>
      <c r="B25" s="17" t="s">
        <v>149</v>
      </c>
      <c r="C25" s="16">
        <f t="shared" si="2"/>
        <v>113.09</v>
      </c>
      <c r="D25" s="16">
        <f t="shared" si="3"/>
        <v>101.29</v>
      </c>
      <c r="E25" s="16">
        <v>69.37</v>
      </c>
      <c r="F25" s="16">
        <v>20.96</v>
      </c>
      <c r="G25" s="16">
        <v>8.02</v>
      </c>
      <c r="H25" s="16">
        <v>2.94</v>
      </c>
      <c r="I25" s="16">
        <f t="shared" si="4"/>
        <v>11.8</v>
      </c>
      <c r="J25" s="16">
        <v>11.22</v>
      </c>
      <c r="K25" s="16">
        <v>0</v>
      </c>
      <c r="L25" s="16">
        <v>0.8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0.2</v>
      </c>
      <c r="V25" s="16">
        <v>0.38</v>
      </c>
      <c r="W25" s="16"/>
      <c r="X25" s="16"/>
      <c r="Y25" s="16">
        <f t="shared" si="5"/>
        <v>0</v>
      </c>
      <c r="Z25" s="16">
        <v>0</v>
      </c>
      <c r="AA25" s="16">
        <v>0</v>
      </c>
      <c r="AB25" s="16"/>
      <c r="AC25" s="16">
        <f t="shared" si="6"/>
        <v>0</v>
      </c>
      <c r="AD25" s="16">
        <v>0</v>
      </c>
      <c r="AE25" s="16">
        <v>0</v>
      </c>
      <c r="AF25" s="16">
        <v>0</v>
      </c>
    </row>
    <row r="26" spans="1:32" s="4" customFormat="1" ht="21" customHeight="1">
      <c r="A26" s="14">
        <v>2013601</v>
      </c>
      <c r="B26" s="17" t="s">
        <v>150</v>
      </c>
      <c r="C26" s="16">
        <f t="shared" si="2"/>
        <v>73.42</v>
      </c>
      <c r="D26" s="16">
        <f t="shared" si="3"/>
        <v>62.06</v>
      </c>
      <c r="E26" s="16">
        <v>41.87</v>
      </c>
      <c r="F26" s="16">
        <v>12.92</v>
      </c>
      <c r="G26" s="16">
        <v>5.46</v>
      </c>
      <c r="H26" s="16">
        <v>1.81</v>
      </c>
      <c r="I26" s="16">
        <f t="shared" si="4"/>
        <v>10.78</v>
      </c>
      <c r="J26" s="16">
        <v>8.25</v>
      </c>
      <c r="K26" s="16">
        <v>4.56</v>
      </c>
      <c r="L26" s="16">
        <v>0.62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0.35</v>
      </c>
      <c r="V26" s="16">
        <v>2.18</v>
      </c>
      <c r="W26" s="16"/>
      <c r="X26" s="16"/>
      <c r="Y26" s="16">
        <f t="shared" si="5"/>
        <v>0</v>
      </c>
      <c r="Z26" s="16">
        <v>0</v>
      </c>
      <c r="AA26" s="16">
        <v>0</v>
      </c>
      <c r="AB26" s="16"/>
      <c r="AC26" s="16">
        <f t="shared" si="6"/>
        <v>0.58</v>
      </c>
      <c r="AD26" s="16">
        <v>0</v>
      </c>
      <c r="AE26" s="16">
        <v>0</v>
      </c>
      <c r="AF26" s="16">
        <v>0.58</v>
      </c>
    </row>
    <row r="27" spans="1:32" s="4" customFormat="1" ht="21" customHeight="1">
      <c r="A27" s="14">
        <v>2130309</v>
      </c>
      <c r="B27" s="17" t="s">
        <v>151</v>
      </c>
      <c r="C27" s="16">
        <f t="shared" si="2"/>
        <v>35.43000000000001</v>
      </c>
      <c r="D27" s="16">
        <f t="shared" si="3"/>
        <v>0</v>
      </c>
      <c r="E27" s="16">
        <v>0</v>
      </c>
      <c r="F27" s="16">
        <v>0</v>
      </c>
      <c r="G27" s="16"/>
      <c r="H27" s="16">
        <v>0</v>
      </c>
      <c r="I27" s="16">
        <f t="shared" si="4"/>
        <v>0</v>
      </c>
      <c r="J27" s="16">
        <v>0</v>
      </c>
      <c r="K27" s="16">
        <v>0</v>
      </c>
      <c r="L27" s="16">
        <v>0.23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/>
      <c r="X27" s="16"/>
      <c r="Y27" s="16">
        <f t="shared" si="5"/>
        <v>34.900000000000006</v>
      </c>
      <c r="Z27" s="16">
        <v>29.67</v>
      </c>
      <c r="AA27" s="16">
        <v>5.23</v>
      </c>
      <c r="AB27" s="16"/>
      <c r="AC27" s="16">
        <f t="shared" si="6"/>
        <v>0.53</v>
      </c>
      <c r="AD27" s="16">
        <v>0</v>
      </c>
      <c r="AE27" s="16">
        <v>0.53</v>
      </c>
      <c r="AF27" s="16">
        <v>0</v>
      </c>
    </row>
    <row r="28" spans="1:32" s="4" customFormat="1" ht="21" customHeight="1">
      <c r="A28" s="14">
        <v>2130104</v>
      </c>
      <c r="B28" s="17" t="s">
        <v>226</v>
      </c>
      <c r="C28" s="16">
        <f t="shared" si="2"/>
        <v>130.79000000000002</v>
      </c>
      <c r="D28" s="16">
        <f t="shared" si="3"/>
        <v>51.57000000000001</v>
      </c>
      <c r="E28" s="16">
        <v>36.53</v>
      </c>
      <c r="F28" s="16">
        <v>9.96</v>
      </c>
      <c r="G28" s="16">
        <v>3.91</v>
      </c>
      <c r="H28" s="16">
        <v>1.17</v>
      </c>
      <c r="I28" s="16">
        <f t="shared" si="4"/>
        <v>72.57000000000001</v>
      </c>
      <c r="J28" s="16">
        <v>64.4</v>
      </c>
      <c r="K28" s="16">
        <v>3</v>
      </c>
      <c r="L28" s="16">
        <v>0.57</v>
      </c>
      <c r="M28" s="16">
        <v>0</v>
      </c>
      <c r="N28" s="16">
        <v>0</v>
      </c>
      <c r="O28" s="16">
        <v>0</v>
      </c>
      <c r="P28" s="16">
        <v>0</v>
      </c>
      <c r="Q28" s="16">
        <v>3</v>
      </c>
      <c r="R28" s="16">
        <v>2</v>
      </c>
      <c r="S28" s="16">
        <v>0</v>
      </c>
      <c r="T28" s="16">
        <v>0</v>
      </c>
      <c r="U28" s="16">
        <v>0.12</v>
      </c>
      <c r="V28" s="16">
        <v>3.05</v>
      </c>
      <c r="W28" s="16"/>
      <c r="X28" s="16"/>
      <c r="Y28" s="16">
        <f t="shared" si="5"/>
        <v>0</v>
      </c>
      <c r="Z28" s="16">
        <v>0</v>
      </c>
      <c r="AA28" s="16">
        <v>0</v>
      </c>
      <c r="AB28" s="16"/>
      <c r="AC28" s="16">
        <f t="shared" si="6"/>
        <v>6.65</v>
      </c>
      <c r="AD28" s="16">
        <v>0.42</v>
      </c>
      <c r="AE28" s="16">
        <v>2.59</v>
      </c>
      <c r="AF28" s="16">
        <v>3.64</v>
      </c>
    </row>
    <row r="29" spans="1:32" s="4" customFormat="1" ht="21" customHeight="1">
      <c r="A29" s="14">
        <v>2130104</v>
      </c>
      <c r="B29" s="17" t="s">
        <v>227</v>
      </c>
      <c r="C29" s="16">
        <f t="shared" si="2"/>
        <v>318.34</v>
      </c>
      <c r="D29" s="16">
        <f t="shared" si="3"/>
        <v>0</v>
      </c>
      <c r="E29" s="16">
        <v>0</v>
      </c>
      <c r="F29" s="16">
        <v>0</v>
      </c>
      <c r="G29" s="16"/>
      <c r="H29" s="16">
        <v>0</v>
      </c>
      <c r="I29" s="16">
        <f t="shared" si="4"/>
        <v>0</v>
      </c>
      <c r="J29" s="16">
        <v>0</v>
      </c>
      <c r="K29" s="16">
        <v>0</v>
      </c>
      <c r="L29" s="16">
        <v>2.34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/>
      <c r="X29" s="16"/>
      <c r="Y29" s="16">
        <f t="shared" si="5"/>
        <v>269.96</v>
      </c>
      <c r="Z29" s="16">
        <v>251.17</v>
      </c>
      <c r="AA29" s="16">
        <v>18.79</v>
      </c>
      <c r="AB29" s="16"/>
      <c r="AC29" s="16">
        <f t="shared" si="6"/>
        <v>48.379999999999995</v>
      </c>
      <c r="AD29" s="16">
        <v>22.09</v>
      </c>
      <c r="AE29" s="16">
        <v>26.29</v>
      </c>
      <c r="AF29" s="16">
        <v>0</v>
      </c>
    </row>
    <row r="30" spans="1:32" s="4" customFormat="1" ht="21" customHeight="1">
      <c r="A30" s="14">
        <v>2130104</v>
      </c>
      <c r="B30" s="17" t="s">
        <v>228</v>
      </c>
      <c r="C30" s="16">
        <f t="shared" si="2"/>
        <v>362.21999999999997</v>
      </c>
      <c r="D30" s="16">
        <f t="shared" si="3"/>
        <v>0</v>
      </c>
      <c r="E30" s="16">
        <v>0</v>
      </c>
      <c r="F30" s="16">
        <v>0</v>
      </c>
      <c r="G30" s="16"/>
      <c r="H30" s="16">
        <v>0</v>
      </c>
      <c r="I30" s="16">
        <f t="shared" si="4"/>
        <v>0</v>
      </c>
      <c r="J30" s="16">
        <v>0</v>
      </c>
      <c r="K30" s="16">
        <v>0</v>
      </c>
      <c r="L30" s="16">
        <v>2.44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/>
      <c r="X30" s="16"/>
      <c r="Y30" s="16">
        <f t="shared" si="5"/>
        <v>319.64</v>
      </c>
      <c r="Z30" s="16">
        <v>299.7</v>
      </c>
      <c r="AA30" s="16">
        <v>19.94</v>
      </c>
      <c r="AB30" s="16"/>
      <c r="AC30" s="16">
        <f t="shared" si="6"/>
        <v>42.58</v>
      </c>
      <c r="AD30" s="16">
        <v>1.14</v>
      </c>
      <c r="AE30" s="16">
        <v>41.44</v>
      </c>
      <c r="AF30" s="16">
        <v>0</v>
      </c>
    </row>
    <row r="31" spans="1:32" s="4" customFormat="1" ht="21" customHeight="1">
      <c r="A31" s="14">
        <v>2130104</v>
      </c>
      <c r="B31" s="17" t="s">
        <v>229</v>
      </c>
      <c r="C31" s="16">
        <f t="shared" si="2"/>
        <v>363.44</v>
      </c>
      <c r="D31" s="16">
        <f t="shared" si="3"/>
        <v>0</v>
      </c>
      <c r="E31" s="16">
        <v>0</v>
      </c>
      <c r="F31" s="16">
        <v>0</v>
      </c>
      <c r="G31" s="16"/>
      <c r="H31" s="16">
        <v>0</v>
      </c>
      <c r="I31" s="16">
        <f t="shared" si="4"/>
        <v>0</v>
      </c>
      <c r="J31" s="16">
        <v>0</v>
      </c>
      <c r="K31" s="16">
        <v>0</v>
      </c>
      <c r="L31" s="16">
        <v>4.25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/>
      <c r="X31" s="16"/>
      <c r="Y31" s="16">
        <f t="shared" si="5"/>
        <v>323.27</v>
      </c>
      <c r="Z31" s="16">
        <v>300.82</v>
      </c>
      <c r="AA31" s="16">
        <v>22.45</v>
      </c>
      <c r="AB31" s="16"/>
      <c r="AC31" s="16">
        <f t="shared" si="6"/>
        <v>40.169999999999995</v>
      </c>
      <c r="AD31" s="16">
        <v>3.73</v>
      </c>
      <c r="AE31" s="16">
        <v>36.44</v>
      </c>
      <c r="AF31" s="16">
        <v>0</v>
      </c>
    </row>
    <row r="32" spans="1:32" s="4" customFormat="1" ht="21" customHeight="1">
      <c r="A32" s="14">
        <v>2130104</v>
      </c>
      <c r="B32" s="17" t="s">
        <v>230</v>
      </c>
      <c r="C32" s="16">
        <f t="shared" si="2"/>
        <v>284.69</v>
      </c>
      <c r="D32" s="16">
        <f t="shared" si="3"/>
        <v>0</v>
      </c>
      <c r="E32" s="16">
        <v>0</v>
      </c>
      <c r="F32" s="16">
        <v>0</v>
      </c>
      <c r="G32" s="16"/>
      <c r="H32" s="16">
        <v>0</v>
      </c>
      <c r="I32" s="16">
        <f t="shared" si="4"/>
        <v>0</v>
      </c>
      <c r="J32" s="16">
        <v>0</v>
      </c>
      <c r="K32" s="16">
        <v>0</v>
      </c>
      <c r="L32" s="16">
        <v>1.72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/>
      <c r="X32" s="16"/>
      <c r="Y32" s="16">
        <f t="shared" si="5"/>
        <v>226.86</v>
      </c>
      <c r="Z32" s="16">
        <v>211.84</v>
      </c>
      <c r="AA32" s="16">
        <v>15.02</v>
      </c>
      <c r="AB32" s="16"/>
      <c r="AC32" s="16">
        <f t="shared" si="6"/>
        <v>57.83</v>
      </c>
      <c r="AD32" s="16">
        <v>2.82</v>
      </c>
      <c r="AE32" s="16">
        <v>55.01</v>
      </c>
      <c r="AF32" s="16">
        <v>0</v>
      </c>
    </row>
    <row r="33" spans="1:32" s="4" customFormat="1" ht="21" customHeight="1">
      <c r="A33" s="14">
        <v>2130104</v>
      </c>
      <c r="B33" s="17" t="s">
        <v>231</v>
      </c>
      <c r="C33" s="16">
        <f t="shared" si="2"/>
        <v>31.06</v>
      </c>
      <c r="D33" s="16">
        <f t="shared" si="3"/>
        <v>0</v>
      </c>
      <c r="E33" s="16">
        <v>0</v>
      </c>
      <c r="F33" s="16">
        <v>0</v>
      </c>
      <c r="G33" s="16"/>
      <c r="H33" s="16">
        <v>0</v>
      </c>
      <c r="I33" s="16">
        <f t="shared" si="4"/>
        <v>0</v>
      </c>
      <c r="J33" s="16">
        <v>0</v>
      </c>
      <c r="K33" s="16">
        <v>0</v>
      </c>
      <c r="L33" s="16">
        <v>0.16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/>
      <c r="X33" s="16"/>
      <c r="Y33" s="16">
        <f t="shared" si="5"/>
        <v>21.54</v>
      </c>
      <c r="Z33" s="16">
        <v>19.98</v>
      </c>
      <c r="AA33" s="16">
        <v>1.56</v>
      </c>
      <c r="AB33" s="16"/>
      <c r="AC33" s="16">
        <f t="shared" si="6"/>
        <v>9.52</v>
      </c>
      <c r="AD33" s="16">
        <v>1.5</v>
      </c>
      <c r="AE33" s="16">
        <v>8.02</v>
      </c>
      <c r="AF33" s="16">
        <v>0</v>
      </c>
    </row>
    <row r="34" spans="1:32" s="4" customFormat="1" ht="21" customHeight="1">
      <c r="A34" s="14">
        <v>2130104</v>
      </c>
      <c r="B34" s="17" t="s">
        <v>232</v>
      </c>
      <c r="C34" s="16">
        <f t="shared" si="2"/>
        <v>13.74</v>
      </c>
      <c r="D34" s="16">
        <f t="shared" si="3"/>
        <v>0</v>
      </c>
      <c r="E34" s="16">
        <v>0</v>
      </c>
      <c r="F34" s="16">
        <v>0</v>
      </c>
      <c r="G34" s="16"/>
      <c r="H34" s="16">
        <v>0</v>
      </c>
      <c r="I34" s="16">
        <f t="shared" si="4"/>
        <v>0</v>
      </c>
      <c r="J34" s="16">
        <v>0</v>
      </c>
      <c r="K34" s="16">
        <v>0</v>
      </c>
      <c r="L34" s="16">
        <v>0.14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/>
      <c r="X34" s="16"/>
      <c r="Y34" s="16">
        <f t="shared" si="5"/>
        <v>12.58</v>
      </c>
      <c r="Z34" s="16">
        <v>11.74</v>
      </c>
      <c r="AA34" s="16">
        <v>0.84</v>
      </c>
      <c r="AB34" s="16"/>
      <c r="AC34" s="16">
        <f t="shared" si="6"/>
        <v>1.16</v>
      </c>
      <c r="AD34" s="16">
        <v>0</v>
      </c>
      <c r="AE34" s="16">
        <v>1.16</v>
      </c>
      <c r="AF34" s="16">
        <v>0</v>
      </c>
    </row>
    <row r="35" spans="1:32" s="4" customFormat="1" ht="21" customHeight="1">
      <c r="A35" s="14">
        <v>2130104</v>
      </c>
      <c r="B35" s="17" t="s">
        <v>233</v>
      </c>
      <c r="C35" s="16">
        <f t="shared" si="2"/>
        <v>13.67</v>
      </c>
      <c r="D35" s="16">
        <f t="shared" si="3"/>
        <v>0</v>
      </c>
      <c r="E35" s="16">
        <v>0</v>
      </c>
      <c r="F35" s="16">
        <v>0</v>
      </c>
      <c r="G35" s="16"/>
      <c r="H35" s="16">
        <v>0</v>
      </c>
      <c r="I35" s="16">
        <f t="shared" si="4"/>
        <v>0</v>
      </c>
      <c r="J35" s="16">
        <v>0</v>
      </c>
      <c r="K35" s="16">
        <v>0</v>
      </c>
      <c r="L35" s="16">
        <v>0.08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/>
      <c r="X35" s="16"/>
      <c r="Y35" s="16">
        <f t="shared" si="5"/>
        <v>12.45</v>
      </c>
      <c r="Z35" s="16">
        <v>11.67</v>
      </c>
      <c r="AA35" s="16">
        <v>0.78</v>
      </c>
      <c r="AB35" s="16"/>
      <c r="AC35" s="16">
        <f t="shared" si="6"/>
        <v>1.22</v>
      </c>
      <c r="AD35" s="16">
        <v>0</v>
      </c>
      <c r="AE35" s="16">
        <v>1.22</v>
      </c>
      <c r="AF35" s="16">
        <v>0</v>
      </c>
    </row>
    <row r="36" spans="1:32" s="4" customFormat="1" ht="21" customHeight="1">
      <c r="A36" s="14">
        <v>2130104</v>
      </c>
      <c r="B36" s="17" t="s">
        <v>234</v>
      </c>
      <c r="C36" s="16">
        <f t="shared" si="2"/>
        <v>28.009999999999998</v>
      </c>
      <c r="D36" s="16">
        <f t="shared" si="3"/>
        <v>0</v>
      </c>
      <c r="E36" s="16">
        <v>0</v>
      </c>
      <c r="F36" s="16">
        <v>0</v>
      </c>
      <c r="G36" s="16"/>
      <c r="H36" s="16">
        <v>0</v>
      </c>
      <c r="I36" s="16">
        <f t="shared" si="4"/>
        <v>0</v>
      </c>
      <c r="J36" s="16">
        <v>0</v>
      </c>
      <c r="K36" s="16">
        <v>0</v>
      </c>
      <c r="L36" s="16">
        <v>0.17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/>
      <c r="X36" s="16"/>
      <c r="Y36" s="16">
        <f t="shared" si="5"/>
        <v>26.4</v>
      </c>
      <c r="Z36" s="16">
        <v>24.83</v>
      </c>
      <c r="AA36" s="16">
        <v>1.57</v>
      </c>
      <c r="AB36" s="16"/>
      <c r="AC36" s="16">
        <f t="shared" si="6"/>
        <v>1.6099999999999999</v>
      </c>
      <c r="AD36" s="16">
        <v>0.42</v>
      </c>
      <c r="AE36" s="16">
        <v>1.19</v>
      </c>
      <c r="AF36" s="16">
        <v>0</v>
      </c>
    </row>
    <row r="37" spans="1:32" s="4" customFormat="1" ht="21" customHeight="1">
      <c r="A37" s="14">
        <v>2130104</v>
      </c>
      <c r="B37" s="17" t="s">
        <v>235</v>
      </c>
      <c r="C37" s="16">
        <f t="shared" si="2"/>
        <v>18.97</v>
      </c>
      <c r="D37" s="16">
        <f t="shared" si="3"/>
        <v>0</v>
      </c>
      <c r="E37" s="16">
        <v>0</v>
      </c>
      <c r="F37" s="16">
        <v>0</v>
      </c>
      <c r="G37" s="16"/>
      <c r="H37" s="16">
        <v>0</v>
      </c>
      <c r="I37" s="16">
        <f t="shared" si="4"/>
        <v>0</v>
      </c>
      <c r="J37" s="16">
        <v>0</v>
      </c>
      <c r="K37" s="16">
        <v>0</v>
      </c>
      <c r="L37" s="16">
        <v>0.18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/>
      <c r="X37" s="16"/>
      <c r="Y37" s="16">
        <f t="shared" si="5"/>
        <v>18.049999999999997</v>
      </c>
      <c r="Z37" s="16">
        <v>17.169999999999998</v>
      </c>
      <c r="AA37" s="16">
        <v>0.88</v>
      </c>
      <c r="AB37" s="16"/>
      <c r="AC37" s="16">
        <f t="shared" si="6"/>
        <v>0.92</v>
      </c>
      <c r="AD37" s="16">
        <v>0</v>
      </c>
      <c r="AE37" s="16">
        <v>0.92</v>
      </c>
      <c r="AF37" s="16">
        <v>0</v>
      </c>
    </row>
    <row r="38" spans="1:32" s="4" customFormat="1" ht="21" customHeight="1">
      <c r="A38" s="14">
        <v>2130104</v>
      </c>
      <c r="B38" s="17" t="s">
        <v>236</v>
      </c>
      <c r="C38" s="16">
        <f t="shared" si="2"/>
        <v>25.79</v>
      </c>
      <c r="D38" s="16">
        <f t="shared" si="3"/>
        <v>0</v>
      </c>
      <c r="E38" s="16">
        <v>0</v>
      </c>
      <c r="F38" s="16">
        <v>0</v>
      </c>
      <c r="G38" s="16"/>
      <c r="H38" s="16">
        <v>0</v>
      </c>
      <c r="I38" s="16">
        <f t="shared" si="4"/>
        <v>0</v>
      </c>
      <c r="J38" s="16">
        <v>0</v>
      </c>
      <c r="K38" s="16">
        <v>0</v>
      </c>
      <c r="L38" s="16">
        <v>0.22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/>
      <c r="X38" s="16"/>
      <c r="Y38" s="16">
        <f t="shared" si="5"/>
        <v>24.07</v>
      </c>
      <c r="Z38" s="16">
        <v>22.45</v>
      </c>
      <c r="AA38" s="16">
        <v>1.62</v>
      </c>
      <c r="AB38" s="16"/>
      <c r="AC38" s="16">
        <f t="shared" si="6"/>
        <v>1.72</v>
      </c>
      <c r="AD38" s="16">
        <v>0</v>
      </c>
      <c r="AE38" s="16">
        <v>1.72</v>
      </c>
      <c r="AF38" s="16">
        <v>0</v>
      </c>
    </row>
    <row r="39" spans="1:32" s="4" customFormat="1" ht="21" customHeight="1">
      <c r="A39" s="14">
        <v>2130104</v>
      </c>
      <c r="B39" s="17" t="s">
        <v>237</v>
      </c>
      <c r="C39" s="16">
        <f t="shared" si="2"/>
        <v>28.79</v>
      </c>
      <c r="D39" s="16">
        <f t="shared" si="3"/>
        <v>0</v>
      </c>
      <c r="E39" s="16">
        <v>0</v>
      </c>
      <c r="F39" s="16">
        <v>0</v>
      </c>
      <c r="G39" s="16"/>
      <c r="H39" s="16">
        <v>0</v>
      </c>
      <c r="I39" s="16">
        <f t="shared" si="4"/>
        <v>0</v>
      </c>
      <c r="J39" s="16">
        <v>0</v>
      </c>
      <c r="K39" s="16">
        <v>0</v>
      </c>
      <c r="L39" s="16">
        <v>0.24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/>
      <c r="X39" s="16"/>
      <c r="Y39" s="16">
        <f t="shared" si="5"/>
        <v>26.79</v>
      </c>
      <c r="Z39" s="16">
        <v>25.15</v>
      </c>
      <c r="AA39" s="16">
        <v>1.64</v>
      </c>
      <c r="AB39" s="16"/>
      <c r="AC39" s="16">
        <f t="shared" si="6"/>
        <v>2</v>
      </c>
      <c r="AD39" s="16">
        <v>0.78</v>
      </c>
      <c r="AE39" s="16">
        <v>1.22</v>
      </c>
      <c r="AF39" s="16">
        <v>0</v>
      </c>
    </row>
    <row r="40" spans="1:32" s="4" customFormat="1" ht="21" customHeight="1">
      <c r="A40" s="14">
        <v>2130104</v>
      </c>
      <c r="B40" s="17" t="s">
        <v>238</v>
      </c>
      <c r="C40" s="16">
        <f t="shared" si="2"/>
        <v>41.14</v>
      </c>
      <c r="D40" s="16">
        <f t="shared" si="3"/>
        <v>0</v>
      </c>
      <c r="E40" s="16">
        <v>0</v>
      </c>
      <c r="F40" s="16">
        <v>0</v>
      </c>
      <c r="G40" s="16"/>
      <c r="H40" s="16">
        <v>0</v>
      </c>
      <c r="I40" s="16">
        <f t="shared" si="4"/>
        <v>0</v>
      </c>
      <c r="J40" s="16">
        <v>0</v>
      </c>
      <c r="K40" s="16">
        <v>0</v>
      </c>
      <c r="L40" s="16">
        <v>0.32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/>
      <c r="X40" s="16"/>
      <c r="Y40" s="16">
        <f t="shared" si="5"/>
        <v>39.17</v>
      </c>
      <c r="Z40" s="16">
        <v>36.75</v>
      </c>
      <c r="AA40" s="16">
        <v>2.42</v>
      </c>
      <c r="AB40" s="16"/>
      <c r="AC40" s="16">
        <f t="shared" si="6"/>
        <v>1.97</v>
      </c>
      <c r="AD40" s="16">
        <v>0.78</v>
      </c>
      <c r="AE40" s="16">
        <v>1.19</v>
      </c>
      <c r="AF40" s="16">
        <v>0</v>
      </c>
    </row>
    <row r="41" spans="1:32" s="4" customFormat="1" ht="21" customHeight="1">
      <c r="A41" s="14">
        <v>2130104</v>
      </c>
      <c r="B41" s="17" t="s">
        <v>239</v>
      </c>
      <c r="C41" s="16">
        <f t="shared" si="2"/>
        <v>29.25</v>
      </c>
      <c r="D41" s="16">
        <f t="shared" si="3"/>
        <v>0</v>
      </c>
      <c r="E41" s="16">
        <v>0</v>
      </c>
      <c r="F41" s="16">
        <v>0</v>
      </c>
      <c r="G41" s="16"/>
      <c r="H41" s="16">
        <v>0</v>
      </c>
      <c r="I41" s="16">
        <f t="shared" si="4"/>
        <v>0</v>
      </c>
      <c r="J41" s="16">
        <v>0</v>
      </c>
      <c r="K41" s="16">
        <v>0</v>
      </c>
      <c r="L41" s="16">
        <v>0.15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/>
      <c r="X41" s="16"/>
      <c r="Y41" s="16">
        <f t="shared" si="5"/>
        <v>23.18</v>
      </c>
      <c r="Z41" s="16">
        <v>21.63</v>
      </c>
      <c r="AA41" s="16">
        <v>1.55</v>
      </c>
      <c r="AB41" s="16"/>
      <c r="AC41" s="16">
        <f t="shared" si="6"/>
        <v>6.07</v>
      </c>
      <c r="AD41" s="16">
        <v>5.51</v>
      </c>
      <c r="AE41" s="16">
        <v>0.56</v>
      </c>
      <c r="AF41" s="16">
        <v>0</v>
      </c>
    </row>
    <row r="42" spans="1:32" s="4" customFormat="1" ht="21" customHeight="1">
      <c r="A42" s="14">
        <v>2130104</v>
      </c>
      <c r="B42" s="17" t="s">
        <v>240</v>
      </c>
      <c r="C42" s="16">
        <f t="shared" si="2"/>
        <v>37.599999999999994</v>
      </c>
      <c r="D42" s="16">
        <f t="shared" si="3"/>
        <v>0</v>
      </c>
      <c r="E42" s="16">
        <v>0</v>
      </c>
      <c r="F42" s="16">
        <v>0</v>
      </c>
      <c r="G42" s="16"/>
      <c r="H42" s="16">
        <v>0</v>
      </c>
      <c r="I42" s="16">
        <f t="shared" si="4"/>
        <v>0</v>
      </c>
      <c r="J42" s="16">
        <v>0</v>
      </c>
      <c r="K42" s="16">
        <v>0</v>
      </c>
      <c r="L42" s="16">
        <v>0.3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/>
      <c r="X42" s="16"/>
      <c r="Y42" s="16">
        <f t="shared" si="5"/>
        <v>36.41</v>
      </c>
      <c r="Z42" s="16">
        <v>34.01</v>
      </c>
      <c r="AA42" s="16">
        <v>2.4</v>
      </c>
      <c r="AB42" s="16"/>
      <c r="AC42" s="16">
        <f t="shared" si="6"/>
        <v>1.19</v>
      </c>
      <c r="AD42" s="16">
        <v>0</v>
      </c>
      <c r="AE42" s="16">
        <v>1.19</v>
      </c>
      <c r="AF42" s="16">
        <v>0</v>
      </c>
    </row>
    <row r="43" spans="1:32" s="4" customFormat="1" ht="21" customHeight="1">
      <c r="A43" s="14">
        <v>2130104</v>
      </c>
      <c r="B43" s="17" t="s">
        <v>241</v>
      </c>
      <c r="C43" s="16">
        <f t="shared" si="2"/>
        <v>40.66</v>
      </c>
      <c r="D43" s="16">
        <f t="shared" si="3"/>
        <v>0</v>
      </c>
      <c r="E43" s="16">
        <v>0</v>
      </c>
      <c r="F43" s="16">
        <v>0</v>
      </c>
      <c r="G43" s="16"/>
      <c r="H43" s="16">
        <v>0</v>
      </c>
      <c r="I43" s="16">
        <f t="shared" si="4"/>
        <v>0</v>
      </c>
      <c r="J43" s="16">
        <v>0</v>
      </c>
      <c r="K43" s="16">
        <v>0</v>
      </c>
      <c r="L43" s="16">
        <v>0.22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/>
      <c r="X43" s="16"/>
      <c r="Y43" s="16">
        <f t="shared" si="5"/>
        <v>33.64</v>
      </c>
      <c r="Z43" s="16">
        <v>31.32</v>
      </c>
      <c r="AA43" s="16">
        <v>2.32</v>
      </c>
      <c r="AB43" s="16"/>
      <c r="AC43" s="16">
        <f t="shared" si="6"/>
        <v>7.02</v>
      </c>
      <c r="AD43" s="16">
        <v>5.25</v>
      </c>
      <c r="AE43" s="16">
        <v>1.77</v>
      </c>
      <c r="AF43" s="16">
        <v>0</v>
      </c>
    </row>
    <row r="44" spans="1:32" s="4" customFormat="1" ht="21" customHeight="1">
      <c r="A44" s="14">
        <v>2130104</v>
      </c>
      <c r="B44" s="17" t="s">
        <v>242</v>
      </c>
      <c r="C44" s="16">
        <f t="shared" si="2"/>
        <v>13.74</v>
      </c>
      <c r="D44" s="16">
        <f t="shared" si="3"/>
        <v>0</v>
      </c>
      <c r="E44" s="16">
        <v>0</v>
      </c>
      <c r="F44" s="16">
        <v>0</v>
      </c>
      <c r="G44" s="16"/>
      <c r="H44" s="16">
        <v>0</v>
      </c>
      <c r="I44" s="16">
        <f t="shared" si="4"/>
        <v>0</v>
      </c>
      <c r="J44" s="16">
        <v>0</v>
      </c>
      <c r="K44" s="16">
        <v>0</v>
      </c>
      <c r="L44" s="16">
        <v>0.08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/>
      <c r="X44" s="16"/>
      <c r="Y44" s="16">
        <f t="shared" si="5"/>
        <v>12.58</v>
      </c>
      <c r="Z44" s="16">
        <v>11.8</v>
      </c>
      <c r="AA44" s="16">
        <v>0.78</v>
      </c>
      <c r="AB44" s="16"/>
      <c r="AC44" s="16">
        <f t="shared" si="6"/>
        <v>1.16</v>
      </c>
      <c r="AD44" s="16">
        <v>0</v>
      </c>
      <c r="AE44" s="16">
        <v>1.16</v>
      </c>
      <c r="AF44" s="16">
        <v>0</v>
      </c>
    </row>
    <row r="45" spans="1:32" s="4" customFormat="1" ht="21" customHeight="1">
      <c r="A45" s="14">
        <v>2130104</v>
      </c>
      <c r="B45" s="17" t="s">
        <v>243</v>
      </c>
      <c r="C45" s="16">
        <f t="shared" si="2"/>
        <v>21.9</v>
      </c>
      <c r="D45" s="16">
        <f t="shared" si="3"/>
        <v>0</v>
      </c>
      <c r="E45" s="16">
        <v>0</v>
      </c>
      <c r="F45" s="16">
        <v>0</v>
      </c>
      <c r="G45" s="16"/>
      <c r="H45" s="16">
        <v>0</v>
      </c>
      <c r="I45" s="16">
        <f t="shared" si="4"/>
        <v>0</v>
      </c>
      <c r="J45" s="16">
        <v>0</v>
      </c>
      <c r="K45" s="16">
        <v>0</v>
      </c>
      <c r="L45" s="16">
        <v>0.22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/>
      <c r="X45" s="16"/>
      <c r="Y45" s="16">
        <f t="shared" si="5"/>
        <v>13.58</v>
      </c>
      <c r="Z45" s="16">
        <v>12.66</v>
      </c>
      <c r="AA45" s="16">
        <v>0.92</v>
      </c>
      <c r="AB45" s="16"/>
      <c r="AC45" s="16">
        <f t="shared" si="6"/>
        <v>8.32</v>
      </c>
      <c r="AD45" s="16">
        <v>3.01</v>
      </c>
      <c r="AE45" s="16">
        <v>5.31</v>
      </c>
      <c r="AF45" s="16">
        <v>0</v>
      </c>
    </row>
    <row r="46" spans="1:32" s="4" customFormat="1" ht="21" customHeight="1">
      <c r="A46" s="18">
        <v>2130104</v>
      </c>
      <c r="B46" s="19" t="s">
        <v>244</v>
      </c>
      <c r="C46" s="20">
        <f t="shared" si="2"/>
        <v>40.09</v>
      </c>
      <c r="D46" s="20">
        <f t="shared" si="3"/>
        <v>0</v>
      </c>
      <c r="E46" s="20">
        <v>0</v>
      </c>
      <c r="F46" s="20">
        <v>0</v>
      </c>
      <c r="G46" s="20"/>
      <c r="H46" s="20">
        <v>0</v>
      </c>
      <c r="I46" s="20">
        <f t="shared" si="4"/>
        <v>0</v>
      </c>
      <c r="J46" s="20">
        <v>0</v>
      </c>
      <c r="K46" s="20">
        <v>0</v>
      </c>
      <c r="L46" s="20">
        <v>0.26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/>
      <c r="X46" s="20"/>
      <c r="Y46" s="20">
        <f t="shared" si="5"/>
        <v>38.45</v>
      </c>
      <c r="Z46" s="20">
        <v>36.09</v>
      </c>
      <c r="AA46" s="20">
        <v>2.36</v>
      </c>
      <c r="AB46" s="20"/>
      <c r="AC46" s="20">
        <f t="shared" si="6"/>
        <v>1.6400000000000001</v>
      </c>
      <c r="AD46" s="20">
        <v>0.72</v>
      </c>
      <c r="AE46" s="20">
        <v>0.92</v>
      </c>
      <c r="AF46" s="20">
        <v>0</v>
      </c>
    </row>
    <row r="47" spans="1:32" s="4" customFormat="1" ht="21" customHeight="1">
      <c r="A47" s="17">
        <v>2130104</v>
      </c>
      <c r="B47" s="17" t="s">
        <v>245</v>
      </c>
      <c r="C47" s="16">
        <f t="shared" si="2"/>
        <v>31.759999999999998</v>
      </c>
      <c r="D47" s="16">
        <f t="shared" si="3"/>
        <v>0</v>
      </c>
      <c r="E47" s="16">
        <v>0</v>
      </c>
      <c r="F47" s="16">
        <v>0</v>
      </c>
      <c r="G47" s="16"/>
      <c r="H47" s="16">
        <v>0</v>
      </c>
      <c r="I47" s="16">
        <f t="shared" si="4"/>
        <v>0</v>
      </c>
      <c r="J47" s="16">
        <v>0</v>
      </c>
      <c r="K47" s="16">
        <v>0</v>
      </c>
      <c r="L47" s="16">
        <v>0.33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/>
      <c r="X47" s="16"/>
      <c r="Y47" s="16">
        <f t="shared" si="5"/>
        <v>31.04</v>
      </c>
      <c r="Z47" s="16">
        <v>29.31</v>
      </c>
      <c r="AA47" s="16">
        <v>1.73</v>
      </c>
      <c r="AB47" s="16"/>
      <c r="AC47" s="16">
        <f t="shared" si="6"/>
        <v>0.72</v>
      </c>
      <c r="AD47" s="16">
        <v>0.72</v>
      </c>
      <c r="AE47" s="16">
        <v>0</v>
      </c>
      <c r="AF47" s="16">
        <v>0</v>
      </c>
    </row>
    <row r="48" spans="1:32" s="5" customFormat="1" ht="19.5" customHeight="1">
      <c r="A48" s="21">
        <v>2130102</v>
      </c>
      <c r="B48" s="21" t="s">
        <v>224</v>
      </c>
      <c r="C48" s="21">
        <v>1780.2324</v>
      </c>
      <c r="D48" s="21"/>
      <c r="E48" s="21"/>
      <c r="F48" s="21"/>
      <c r="G48" s="21"/>
      <c r="H48" s="21"/>
      <c r="I48" s="21">
        <f>SUM(J48:V48)</f>
        <v>1231.44</v>
      </c>
      <c r="J48" s="21">
        <v>191.5</v>
      </c>
      <c r="K48" s="21"/>
      <c r="L48" s="21"/>
      <c r="M48" s="21"/>
      <c r="N48" s="21"/>
      <c r="O48" s="21">
        <v>44.5</v>
      </c>
      <c r="P48" s="21">
        <v>79.7</v>
      </c>
      <c r="Q48" s="21">
        <v>799.74</v>
      </c>
      <c r="R48" s="21"/>
      <c r="S48" s="21"/>
      <c r="T48" s="21">
        <v>8</v>
      </c>
      <c r="U48" s="21">
        <v>14</v>
      </c>
      <c r="V48" s="21">
        <v>94</v>
      </c>
      <c r="W48" s="21">
        <v>309.7925</v>
      </c>
      <c r="X48" s="21">
        <v>309.7925</v>
      </c>
      <c r="Y48" s="21">
        <v>238.9999</v>
      </c>
      <c r="Z48" s="21"/>
      <c r="AA48" s="21">
        <v>18.9999</v>
      </c>
      <c r="AB48" s="21">
        <v>220</v>
      </c>
      <c r="AC48" s="21"/>
      <c r="AD48" s="21"/>
      <c r="AE48" s="21"/>
      <c r="AF48" s="21"/>
    </row>
  </sheetData>
  <sheetProtection/>
  <mergeCells count="21">
    <mergeCell ref="A1:P1"/>
    <mergeCell ref="Q1:AF1"/>
    <mergeCell ref="O2:P2"/>
    <mergeCell ref="AE2:AF2"/>
    <mergeCell ref="D3:P3"/>
    <mergeCell ref="Q3:AF3"/>
    <mergeCell ref="J6:M6"/>
    <mergeCell ref="A3:A7"/>
    <mergeCell ref="B3:B7"/>
    <mergeCell ref="C3:C7"/>
    <mergeCell ref="D6:D7"/>
    <mergeCell ref="I6:I7"/>
    <mergeCell ref="W6:W7"/>
    <mergeCell ref="X4:X5"/>
    <mergeCell ref="Y6:Y7"/>
    <mergeCell ref="AC6:AC7"/>
    <mergeCell ref="Y4:AB5"/>
    <mergeCell ref="AC4:AF5"/>
    <mergeCell ref="I4:P5"/>
    <mergeCell ref="Q4:V5"/>
    <mergeCell ref="D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15"/>
  <sheetViews>
    <sheetView tabSelected="1" workbookViewId="0" topLeftCell="A1">
      <selection activeCell="L13" sqref="L1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223" t="s">
        <v>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221" customFormat="1" ht="24.75" customHeight="1">
      <c r="A2" s="224" t="s">
        <v>6</v>
      </c>
      <c r="B2" s="225" t="s">
        <v>7</v>
      </c>
      <c r="C2" s="226"/>
      <c r="D2" s="226"/>
      <c r="E2" s="226"/>
      <c r="F2" s="226"/>
      <c r="G2" s="226"/>
      <c r="H2" s="226"/>
      <c r="I2" s="226"/>
      <c r="J2" s="231"/>
      <c r="K2" s="224" t="s">
        <v>8</v>
      </c>
      <c r="L2" s="224" t="s">
        <v>9</v>
      </c>
    </row>
    <row r="3" spans="1:12" s="222" customFormat="1" ht="24.75" customHeight="1">
      <c r="A3" s="227" t="s">
        <v>10</v>
      </c>
      <c r="B3" s="228" t="s">
        <v>11</v>
      </c>
      <c r="C3" s="228"/>
      <c r="D3" s="228"/>
      <c r="E3" s="228"/>
      <c r="F3" s="228"/>
      <c r="G3" s="228"/>
      <c r="H3" s="228"/>
      <c r="I3" s="228"/>
      <c r="J3" s="228"/>
      <c r="K3" s="227" t="s">
        <v>12</v>
      </c>
      <c r="L3" s="227"/>
    </row>
    <row r="4" spans="1:12" s="222" customFormat="1" ht="24.75" customHeight="1">
      <c r="A4" s="227" t="s">
        <v>13</v>
      </c>
      <c r="B4" s="228" t="s">
        <v>14</v>
      </c>
      <c r="C4" s="228"/>
      <c r="D4" s="228"/>
      <c r="E4" s="228"/>
      <c r="F4" s="228"/>
      <c r="G4" s="228"/>
      <c r="H4" s="228"/>
      <c r="I4" s="228"/>
      <c r="J4" s="228"/>
      <c r="K4" s="227" t="s">
        <v>12</v>
      </c>
      <c r="L4" s="232"/>
    </row>
    <row r="5" spans="1:12" s="222" customFormat="1" ht="24.75" customHeight="1">
      <c r="A5" s="227" t="s">
        <v>15</v>
      </c>
      <c r="B5" s="228" t="s">
        <v>16</v>
      </c>
      <c r="C5" s="228"/>
      <c r="D5" s="228"/>
      <c r="E5" s="228"/>
      <c r="F5" s="228"/>
      <c r="G5" s="228"/>
      <c r="H5" s="228"/>
      <c r="I5" s="228"/>
      <c r="J5" s="228"/>
      <c r="K5" s="227" t="s">
        <v>12</v>
      </c>
      <c r="L5" s="232"/>
    </row>
    <row r="6" spans="1:12" s="222" customFormat="1" ht="24.75" customHeight="1">
      <c r="A6" s="227" t="s">
        <v>17</v>
      </c>
      <c r="B6" s="229" t="s">
        <v>18</v>
      </c>
      <c r="C6" s="229"/>
      <c r="D6" s="229"/>
      <c r="E6" s="229"/>
      <c r="F6" s="229"/>
      <c r="G6" s="229"/>
      <c r="H6" s="229"/>
      <c r="I6" s="229"/>
      <c r="J6" s="229"/>
      <c r="K6" s="227" t="s">
        <v>12</v>
      </c>
      <c r="L6" s="228"/>
    </row>
    <row r="7" spans="1:12" s="222" customFormat="1" ht="24.75" customHeight="1">
      <c r="A7" s="227" t="s">
        <v>19</v>
      </c>
      <c r="B7" s="228" t="s">
        <v>20</v>
      </c>
      <c r="C7" s="228"/>
      <c r="D7" s="228"/>
      <c r="E7" s="228"/>
      <c r="F7" s="228"/>
      <c r="G7" s="228"/>
      <c r="H7" s="228"/>
      <c r="I7" s="228"/>
      <c r="J7" s="228"/>
      <c r="K7" s="227" t="s">
        <v>12</v>
      </c>
      <c r="L7" s="233"/>
    </row>
    <row r="8" spans="1:12" s="222" customFormat="1" ht="24.75" customHeight="1">
      <c r="A8" s="227" t="s">
        <v>21</v>
      </c>
      <c r="B8" s="228" t="s">
        <v>22</v>
      </c>
      <c r="C8" s="228"/>
      <c r="D8" s="228"/>
      <c r="E8" s="228"/>
      <c r="F8" s="228"/>
      <c r="G8" s="228"/>
      <c r="H8" s="228"/>
      <c r="I8" s="228"/>
      <c r="J8" s="228"/>
      <c r="K8" s="227" t="s">
        <v>12</v>
      </c>
      <c r="L8" s="233"/>
    </row>
    <row r="9" spans="1:12" s="222" customFormat="1" ht="24.75" customHeight="1">
      <c r="A9" s="227" t="s">
        <v>23</v>
      </c>
      <c r="B9" s="228" t="s">
        <v>24</v>
      </c>
      <c r="C9" s="228"/>
      <c r="D9" s="228"/>
      <c r="E9" s="228"/>
      <c r="F9" s="228"/>
      <c r="G9" s="228"/>
      <c r="H9" s="228"/>
      <c r="I9" s="228"/>
      <c r="J9" s="228"/>
      <c r="K9" s="227" t="s">
        <v>12</v>
      </c>
      <c r="L9" s="233"/>
    </row>
    <row r="10" spans="1:12" s="222" customFormat="1" ht="24.75" customHeight="1">
      <c r="A10" s="227" t="s">
        <v>25</v>
      </c>
      <c r="B10" s="229" t="s">
        <v>26</v>
      </c>
      <c r="C10" s="229"/>
      <c r="D10" s="229"/>
      <c r="E10" s="229"/>
      <c r="F10" s="229"/>
      <c r="G10" s="229"/>
      <c r="H10" s="229"/>
      <c r="I10" s="229"/>
      <c r="J10" s="229"/>
      <c r="K10" s="227" t="s">
        <v>12</v>
      </c>
      <c r="L10" s="233"/>
    </row>
    <row r="11" spans="1:12" s="222" customFormat="1" ht="24.75" customHeight="1">
      <c r="A11" s="227" t="s">
        <v>27</v>
      </c>
      <c r="B11" s="228" t="s">
        <v>28</v>
      </c>
      <c r="C11" s="228"/>
      <c r="D11" s="228"/>
      <c r="E11" s="228"/>
      <c r="F11" s="228"/>
      <c r="G11" s="228"/>
      <c r="H11" s="228"/>
      <c r="I11" s="228"/>
      <c r="J11" s="228"/>
      <c r="K11" s="227" t="s">
        <v>29</v>
      </c>
      <c r="L11" s="228" t="s">
        <v>30</v>
      </c>
    </row>
    <row r="12" spans="1:12" s="222" customFormat="1" ht="24.75" customHeight="1">
      <c r="A12" s="227" t="s">
        <v>31</v>
      </c>
      <c r="B12" s="228" t="s">
        <v>32</v>
      </c>
      <c r="C12" s="228"/>
      <c r="D12" s="228"/>
      <c r="E12" s="228"/>
      <c r="F12" s="228"/>
      <c r="G12" s="228"/>
      <c r="H12" s="228"/>
      <c r="I12" s="228"/>
      <c r="J12" s="228"/>
      <c r="K12" s="227" t="s">
        <v>12</v>
      </c>
      <c r="L12" s="228"/>
    </row>
    <row r="13" spans="1:12" s="222" customFormat="1" ht="24.75" customHeight="1">
      <c r="A13" s="227" t="s">
        <v>33</v>
      </c>
      <c r="B13" s="228" t="s">
        <v>34</v>
      </c>
      <c r="C13" s="228"/>
      <c r="D13" s="228"/>
      <c r="E13" s="228"/>
      <c r="F13" s="228"/>
      <c r="G13" s="228"/>
      <c r="H13" s="228"/>
      <c r="I13" s="228"/>
      <c r="J13" s="228"/>
      <c r="K13" s="227" t="s">
        <v>29</v>
      </c>
      <c r="L13" s="228" t="s">
        <v>30</v>
      </c>
    </row>
    <row r="14" spans="1:12" s="222" customFormat="1" ht="24.75" customHeight="1">
      <c r="A14" s="227" t="s">
        <v>35</v>
      </c>
      <c r="B14" s="230" t="s">
        <v>36</v>
      </c>
      <c r="C14" s="230"/>
      <c r="D14" s="230"/>
      <c r="E14" s="230"/>
      <c r="F14" s="230"/>
      <c r="G14" s="230"/>
      <c r="H14" s="230"/>
      <c r="I14" s="230"/>
      <c r="J14" s="230"/>
      <c r="K14" s="227" t="s">
        <v>12</v>
      </c>
      <c r="L14" s="228"/>
    </row>
    <row r="15" spans="1:12" ht="30.75" customHeight="1">
      <c r="A15" s="227" t="s">
        <v>37</v>
      </c>
      <c r="B15" s="228" t="s">
        <v>38</v>
      </c>
      <c r="C15" s="228"/>
      <c r="D15" s="228"/>
      <c r="E15" s="228"/>
      <c r="F15" s="228"/>
      <c r="G15" s="228"/>
      <c r="H15" s="228"/>
      <c r="I15" s="228"/>
      <c r="J15" s="228"/>
      <c r="K15" s="227" t="s">
        <v>39</v>
      </c>
      <c r="L15" s="228" t="s">
        <v>40</v>
      </c>
    </row>
  </sheetData>
  <sheetProtection/>
  <mergeCells count="15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7">
      <selection activeCell="I29" sqref="I29"/>
    </sheetView>
  </sheetViews>
  <sheetFormatPr defaultColWidth="9.16015625" defaultRowHeight="12.75" customHeight="1"/>
  <cols>
    <col min="1" max="1" width="40.5" style="0" customWidth="1"/>
    <col min="2" max="2" width="15.16015625" style="208" customWidth="1"/>
    <col min="3" max="3" width="30.16015625" style="0" customWidth="1"/>
    <col min="4" max="4" width="15.33203125" style="208" customWidth="1"/>
    <col min="5" max="5" width="33" style="0" customWidth="1"/>
    <col min="6" max="6" width="18.83203125" style="209" customWidth="1"/>
  </cols>
  <sheetData>
    <row r="1" spans="1:6" ht="13.5" customHeight="1">
      <c r="A1" s="134" t="s">
        <v>10</v>
      </c>
      <c r="B1" s="141"/>
      <c r="C1" s="135"/>
      <c r="D1" s="141"/>
      <c r="E1" s="135"/>
      <c r="F1" s="210"/>
    </row>
    <row r="2" spans="1:6" ht="16.5" customHeight="1">
      <c r="A2" s="211" t="s">
        <v>11</v>
      </c>
      <c r="B2" s="211"/>
      <c r="C2" s="211"/>
      <c r="D2" s="211"/>
      <c r="E2" s="211"/>
      <c r="F2" s="211"/>
    </row>
    <row r="3" spans="1:6" ht="15" customHeight="1">
      <c r="A3" s="139"/>
      <c r="B3" s="139"/>
      <c r="C3" s="140"/>
      <c r="D3" s="212"/>
      <c r="E3" s="141"/>
      <c r="F3" s="141" t="s">
        <v>41</v>
      </c>
    </row>
    <row r="4" spans="1:6" ht="18.75" customHeight="1">
      <c r="A4" s="142" t="s">
        <v>42</v>
      </c>
      <c r="B4" s="142"/>
      <c r="C4" s="142" t="s">
        <v>43</v>
      </c>
      <c r="D4" s="142"/>
      <c r="E4" s="142"/>
      <c r="F4" s="142"/>
    </row>
    <row r="5" spans="1:6" ht="18.75" customHeight="1">
      <c r="A5" s="142" t="s">
        <v>44</v>
      </c>
      <c r="B5" s="142" t="s">
        <v>45</v>
      </c>
      <c r="C5" s="142" t="s">
        <v>46</v>
      </c>
      <c r="D5" s="114" t="s">
        <v>45</v>
      </c>
      <c r="E5" s="142" t="s">
        <v>47</v>
      </c>
      <c r="F5" s="142" t="s">
        <v>45</v>
      </c>
    </row>
    <row r="6" spans="1:6" ht="18.75" customHeight="1">
      <c r="A6" s="179" t="s">
        <v>48</v>
      </c>
      <c r="B6" s="180">
        <v>6604.9724</v>
      </c>
      <c r="C6" s="179" t="s">
        <v>48</v>
      </c>
      <c r="D6" s="180">
        <v>6604.9724</v>
      </c>
      <c r="E6" s="87" t="s">
        <v>48</v>
      </c>
      <c r="F6" s="180">
        <v>6604.9724</v>
      </c>
    </row>
    <row r="7" spans="1:6" ht="18.75" customHeight="1">
      <c r="A7" s="143" t="s">
        <v>49</v>
      </c>
      <c r="B7" s="180">
        <v>6604.9724</v>
      </c>
      <c r="C7" s="181" t="s">
        <v>50</v>
      </c>
      <c r="D7" s="183"/>
      <c r="E7" s="150" t="s">
        <v>51</v>
      </c>
      <c r="F7" s="183">
        <v>4824.74</v>
      </c>
    </row>
    <row r="8" spans="1:8" ht="18.75" customHeight="1">
      <c r="A8" s="143" t="s">
        <v>52</v>
      </c>
      <c r="B8" s="180">
        <v>6604.9724</v>
      </c>
      <c r="C8" s="181" t="s">
        <v>53</v>
      </c>
      <c r="D8" s="87"/>
      <c r="E8" s="150" t="s">
        <v>54</v>
      </c>
      <c r="F8" s="183">
        <v>3999.27</v>
      </c>
      <c r="H8" s="79"/>
    </row>
    <row r="9" spans="1:6" ht="18.75" customHeight="1">
      <c r="A9" s="184" t="s">
        <v>55</v>
      </c>
      <c r="B9" s="183">
        <v>1780.2324</v>
      </c>
      <c r="C9" s="181" t="s">
        <v>56</v>
      </c>
      <c r="D9" s="87"/>
      <c r="E9" s="150" t="s">
        <v>57</v>
      </c>
      <c r="F9" s="183">
        <v>402.24</v>
      </c>
    </row>
    <row r="10" spans="1:6" ht="18.75" customHeight="1">
      <c r="A10" s="143" t="s">
        <v>58</v>
      </c>
      <c r="B10" s="151"/>
      <c r="C10" s="181" t="s">
        <v>59</v>
      </c>
      <c r="D10" s="87"/>
      <c r="E10" s="150" t="s">
        <v>60</v>
      </c>
      <c r="F10" s="183">
        <v>423.23</v>
      </c>
    </row>
    <row r="11" spans="1:6" ht="18.75" customHeight="1">
      <c r="A11" s="143" t="s">
        <v>61</v>
      </c>
      <c r="B11" s="151"/>
      <c r="C11" s="181" t="s">
        <v>62</v>
      </c>
      <c r="D11" s="87"/>
      <c r="E11" s="150" t="s">
        <v>63</v>
      </c>
      <c r="F11" s="87"/>
    </row>
    <row r="12" spans="1:6" ht="18.75" customHeight="1">
      <c r="A12" s="143" t="s">
        <v>64</v>
      </c>
      <c r="B12" s="151"/>
      <c r="C12" s="181" t="s">
        <v>65</v>
      </c>
      <c r="D12" s="87"/>
      <c r="E12" s="150" t="s">
        <v>66</v>
      </c>
      <c r="F12" s="183">
        <v>1780.2324</v>
      </c>
    </row>
    <row r="13" spans="1:6" ht="18.75" customHeight="1">
      <c r="A13" s="143" t="s">
        <v>67</v>
      </c>
      <c r="B13" s="151"/>
      <c r="C13" s="181" t="s">
        <v>68</v>
      </c>
      <c r="D13" s="87"/>
      <c r="E13" s="150" t="s">
        <v>54</v>
      </c>
      <c r="F13" s="87"/>
    </row>
    <row r="14" spans="1:6" ht="18.75" customHeight="1">
      <c r="A14" s="143" t="s">
        <v>69</v>
      </c>
      <c r="B14" s="151"/>
      <c r="C14" s="181" t="s">
        <v>70</v>
      </c>
      <c r="D14" s="87"/>
      <c r="E14" s="150" t="s">
        <v>57</v>
      </c>
      <c r="F14" s="183">
        <v>1470.4399</v>
      </c>
    </row>
    <row r="15" spans="1:6" ht="18.75" customHeight="1">
      <c r="A15" s="143" t="s">
        <v>71</v>
      </c>
      <c r="B15" s="151"/>
      <c r="C15" s="181" t="s">
        <v>72</v>
      </c>
      <c r="D15" s="87"/>
      <c r="E15" s="150" t="s">
        <v>73</v>
      </c>
      <c r="F15" s="183">
        <v>167</v>
      </c>
    </row>
    <row r="16" spans="1:6" ht="18.75" customHeight="1">
      <c r="A16" s="187" t="s">
        <v>74</v>
      </c>
      <c r="B16" s="151"/>
      <c r="C16" s="181" t="s">
        <v>75</v>
      </c>
      <c r="D16" s="87"/>
      <c r="E16" s="150" t="s">
        <v>76</v>
      </c>
      <c r="F16" s="87"/>
    </row>
    <row r="17" spans="1:6" ht="18.75" customHeight="1">
      <c r="A17" s="187" t="s">
        <v>77</v>
      </c>
      <c r="B17" s="151"/>
      <c r="C17" s="181" t="s">
        <v>78</v>
      </c>
      <c r="D17" s="87"/>
      <c r="E17" s="150" t="s">
        <v>79</v>
      </c>
      <c r="F17" s="87"/>
    </row>
    <row r="18" spans="1:6" ht="18.75" customHeight="1">
      <c r="A18" s="187"/>
      <c r="B18" s="213"/>
      <c r="C18" s="181" t="s">
        <v>80</v>
      </c>
      <c r="D18" s="87"/>
      <c r="E18" s="150" t="s">
        <v>81</v>
      </c>
      <c r="F18" s="183">
        <v>142.7925</v>
      </c>
    </row>
    <row r="19" spans="1:6" ht="18.75" customHeight="1">
      <c r="A19" s="152"/>
      <c r="B19" s="214"/>
      <c r="C19" s="181" t="s">
        <v>82</v>
      </c>
      <c r="D19" s="180">
        <v>6604.9724</v>
      </c>
      <c r="E19" s="150" t="s">
        <v>83</v>
      </c>
      <c r="F19" s="87"/>
    </row>
    <row r="20" spans="1:6" ht="18.75" customHeight="1">
      <c r="A20" s="152"/>
      <c r="B20" s="213"/>
      <c r="C20" s="181" t="s">
        <v>84</v>
      </c>
      <c r="D20" s="87"/>
      <c r="E20" s="150" t="s">
        <v>85</v>
      </c>
      <c r="F20" s="87"/>
    </row>
    <row r="21" spans="1:6" ht="18.75" customHeight="1">
      <c r="A21" s="153"/>
      <c r="B21" s="213"/>
      <c r="C21" s="181" t="s">
        <v>86</v>
      </c>
      <c r="D21" s="87"/>
      <c r="E21" s="150" t="s">
        <v>87</v>
      </c>
      <c r="F21" s="87"/>
    </row>
    <row r="22" spans="1:6" ht="18.75" customHeight="1">
      <c r="A22" s="155"/>
      <c r="B22" s="213"/>
      <c r="C22" s="181" t="s">
        <v>88</v>
      </c>
      <c r="D22" s="87"/>
      <c r="E22" s="150" t="s">
        <v>89</v>
      </c>
      <c r="F22" s="183"/>
    </row>
    <row r="23" spans="1:6" ht="18.75" customHeight="1">
      <c r="A23" s="191"/>
      <c r="B23" s="213"/>
      <c r="C23" s="181" t="s">
        <v>90</v>
      </c>
      <c r="D23" s="87"/>
      <c r="E23" s="156" t="s">
        <v>91</v>
      </c>
      <c r="F23" s="87"/>
    </row>
    <row r="24" spans="1:6" ht="18.75" customHeight="1">
      <c r="A24" s="191"/>
      <c r="B24" s="213"/>
      <c r="C24" s="181" t="s">
        <v>92</v>
      </c>
      <c r="D24" s="87"/>
      <c r="E24" s="156" t="s">
        <v>93</v>
      </c>
      <c r="F24" s="87"/>
    </row>
    <row r="25" spans="1:7" ht="18.75" customHeight="1">
      <c r="A25" s="191"/>
      <c r="B25" s="213"/>
      <c r="C25" s="181" t="s">
        <v>94</v>
      </c>
      <c r="D25" s="87"/>
      <c r="E25" s="156" t="s">
        <v>95</v>
      </c>
      <c r="F25" s="87"/>
      <c r="G25" s="79"/>
    </row>
    <row r="26" spans="1:8" ht="18.75" customHeight="1">
      <c r="A26" s="191"/>
      <c r="B26" s="213"/>
      <c r="C26" s="181" t="s">
        <v>96</v>
      </c>
      <c r="D26" s="87"/>
      <c r="E26" s="156"/>
      <c r="F26" s="87"/>
      <c r="G26" s="79"/>
      <c r="H26" s="79"/>
    </row>
    <row r="27" spans="1:8" ht="18.75" customHeight="1">
      <c r="A27" s="155"/>
      <c r="B27" s="214"/>
      <c r="C27" s="181" t="s">
        <v>97</v>
      </c>
      <c r="D27" s="87"/>
      <c r="E27" s="150"/>
      <c r="F27" s="87"/>
      <c r="G27" s="79"/>
      <c r="H27" s="79"/>
    </row>
    <row r="28" spans="1:8" ht="18.75" customHeight="1">
      <c r="A28" s="191"/>
      <c r="B28" s="213"/>
      <c r="C28" s="181" t="s">
        <v>98</v>
      </c>
      <c r="D28" s="87"/>
      <c r="E28" s="150"/>
      <c r="F28" s="87"/>
      <c r="G28" s="79"/>
      <c r="H28" s="79"/>
    </row>
    <row r="29" spans="1:8" ht="18.75" customHeight="1">
      <c r="A29" s="155"/>
      <c r="B29" s="214"/>
      <c r="C29" s="181" t="s">
        <v>99</v>
      </c>
      <c r="D29" s="87"/>
      <c r="E29" s="150"/>
      <c r="F29" s="87"/>
      <c r="G29" s="79"/>
      <c r="H29" s="79"/>
    </row>
    <row r="30" spans="1:7" ht="18.75" customHeight="1">
      <c r="A30" s="155"/>
      <c r="B30" s="213"/>
      <c r="C30" s="181" t="s">
        <v>100</v>
      </c>
      <c r="D30" s="87"/>
      <c r="E30" s="150"/>
      <c r="F30" s="87"/>
      <c r="G30" s="79"/>
    </row>
    <row r="31" spans="1:7" ht="18.75" customHeight="1">
      <c r="A31" s="155"/>
      <c r="B31" s="213"/>
      <c r="C31" s="181" t="s">
        <v>101</v>
      </c>
      <c r="D31" s="87"/>
      <c r="E31" s="150"/>
      <c r="F31" s="87"/>
      <c r="G31" s="79"/>
    </row>
    <row r="32" spans="1:7" ht="18.75" customHeight="1">
      <c r="A32" s="155"/>
      <c r="B32" s="213"/>
      <c r="C32" s="181" t="s">
        <v>102</v>
      </c>
      <c r="D32" s="87"/>
      <c r="E32" s="150"/>
      <c r="F32" s="87"/>
      <c r="G32" s="79"/>
    </row>
    <row r="33" spans="1:8" ht="18.75" customHeight="1">
      <c r="A33" s="155"/>
      <c r="B33" s="213"/>
      <c r="C33" s="181" t="s">
        <v>103</v>
      </c>
      <c r="D33" s="87"/>
      <c r="E33" s="150"/>
      <c r="F33" s="87"/>
      <c r="G33" s="79"/>
      <c r="H33" s="79"/>
    </row>
    <row r="34" spans="1:7" ht="18.75" customHeight="1">
      <c r="A34" s="153"/>
      <c r="B34" s="213"/>
      <c r="C34" s="181" t="s">
        <v>104</v>
      </c>
      <c r="D34" s="87"/>
      <c r="E34" s="150"/>
      <c r="F34" s="87"/>
      <c r="G34" s="79"/>
    </row>
    <row r="35" spans="1:6" ht="18.75" customHeight="1">
      <c r="A35" s="155"/>
      <c r="B35" s="213"/>
      <c r="C35" s="147"/>
      <c r="D35" s="87"/>
      <c r="E35" s="150"/>
      <c r="F35" s="87"/>
    </row>
    <row r="36" spans="1:6" ht="18.75" customHeight="1">
      <c r="A36" s="155"/>
      <c r="B36" s="213"/>
      <c r="C36" s="145"/>
      <c r="D36" s="215"/>
      <c r="E36" s="150"/>
      <c r="F36" s="87"/>
    </row>
    <row r="37" spans="1:6" ht="18.75" customHeight="1">
      <c r="A37" s="155"/>
      <c r="B37" s="213"/>
      <c r="C37" s="145"/>
      <c r="D37" s="215"/>
      <c r="E37" s="150"/>
      <c r="F37" s="216"/>
    </row>
    <row r="38" spans="1:6" ht="18.75" customHeight="1">
      <c r="A38" s="114" t="s">
        <v>105</v>
      </c>
      <c r="B38" s="180">
        <v>6604.9724</v>
      </c>
      <c r="C38" s="114" t="s">
        <v>106</v>
      </c>
      <c r="D38" s="180">
        <v>6604.9724</v>
      </c>
      <c r="E38" s="114" t="s">
        <v>106</v>
      </c>
      <c r="F38" s="180">
        <v>6604.9724</v>
      </c>
    </row>
    <row r="39" spans="1:6" ht="18.75" customHeight="1">
      <c r="A39" s="190" t="s">
        <v>107</v>
      </c>
      <c r="B39" s="213"/>
      <c r="C39" s="187" t="s">
        <v>108</v>
      </c>
      <c r="D39" s="217">
        <f>SUM(B45)-SUM(D38)-SUM(D40)</f>
        <v>0</v>
      </c>
      <c r="E39" s="187" t="s">
        <v>108</v>
      </c>
      <c r="F39" s="158">
        <f>D39</f>
        <v>0</v>
      </c>
    </row>
    <row r="40" spans="1:6" ht="18.75" customHeight="1">
      <c r="A40" s="190" t="s">
        <v>109</v>
      </c>
      <c r="B40" s="213"/>
      <c r="C40" s="147" t="s">
        <v>110</v>
      </c>
      <c r="D40" s="151"/>
      <c r="E40" s="147" t="s">
        <v>110</v>
      </c>
      <c r="F40" s="151"/>
    </row>
    <row r="41" spans="1:6" ht="18.75" customHeight="1">
      <c r="A41" s="190" t="s">
        <v>111</v>
      </c>
      <c r="B41" s="218"/>
      <c r="C41" s="193"/>
      <c r="D41" s="217"/>
      <c r="E41" s="155"/>
      <c r="F41" s="217"/>
    </row>
    <row r="42" spans="1:6" ht="18.75" customHeight="1">
      <c r="A42" s="190" t="s">
        <v>112</v>
      </c>
      <c r="B42" s="213"/>
      <c r="C42" s="193"/>
      <c r="D42" s="217"/>
      <c r="E42" s="153"/>
      <c r="F42" s="217"/>
    </row>
    <row r="43" spans="1:6" ht="18.75" customHeight="1">
      <c r="A43" s="190" t="s">
        <v>113</v>
      </c>
      <c r="B43" s="213"/>
      <c r="C43" s="193"/>
      <c r="D43" s="219"/>
      <c r="E43" s="155"/>
      <c r="F43" s="217"/>
    </row>
    <row r="44" spans="1:6" ht="18.75" customHeight="1">
      <c r="A44" s="155"/>
      <c r="B44" s="213"/>
      <c r="C44" s="153"/>
      <c r="D44" s="219"/>
      <c r="E44" s="153"/>
      <c r="F44" s="219"/>
    </row>
    <row r="45" spans="1:6" ht="18.75" customHeight="1">
      <c r="A45" s="142" t="s">
        <v>114</v>
      </c>
      <c r="B45" s="180">
        <v>6604.9724</v>
      </c>
      <c r="C45" s="220" t="s">
        <v>115</v>
      </c>
      <c r="D45" s="180">
        <v>6604.9724</v>
      </c>
      <c r="E45" s="142" t="s">
        <v>115</v>
      </c>
      <c r="F45" s="180">
        <v>6604.9724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2" right="0.03958333333333333" top="1.1020833333333333" bottom="0.38958333333333334" header="0" footer="0"/>
  <pageSetup fitToHeight="0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showZeros="0" workbookViewId="0" topLeftCell="A26">
      <selection activeCell="A7" sqref="A7:O47"/>
    </sheetView>
  </sheetViews>
  <sheetFormatPr defaultColWidth="9.16015625" defaultRowHeight="12.75" customHeight="1"/>
  <cols>
    <col min="1" max="1" width="12.5" style="0" customWidth="1"/>
    <col min="2" max="2" width="29" style="0" customWidth="1"/>
    <col min="3" max="3" width="14.66015625" style="0" customWidth="1"/>
    <col min="4" max="4" width="19" style="0" customWidth="1"/>
    <col min="5" max="5" width="15.16015625" style="0" customWidth="1"/>
    <col min="6" max="6" width="17.16015625" style="0" customWidth="1"/>
    <col min="7" max="7" width="12.5" style="0" customWidth="1"/>
    <col min="8" max="8" width="12.33203125" style="0" customWidth="1"/>
    <col min="9" max="13" width="14.33203125" style="0" customWidth="1"/>
    <col min="15" max="15" width="16.66015625" style="0" customWidth="1"/>
    <col min="16" max="16" width="28.16015625" style="0" customWidth="1"/>
  </cols>
  <sheetData>
    <row r="1" spans="1:3" ht="29.25" customHeight="1">
      <c r="A1" s="79" t="s">
        <v>13</v>
      </c>
      <c r="B1" s="79"/>
      <c r="C1" s="79"/>
    </row>
    <row r="2" spans="1:16" ht="35.25" customHeight="1">
      <c r="A2" s="195" t="s">
        <v>14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01"/>
    </row>
    <row r="3" ht="21.75" customHeight="1">
      <c r="O3" s="78" t="s">
        <v>41</v>
      </c>
    </row>
    <row r="4" spans="1:15" ht="18" customHeight="1">
      <c r="A4" s="82" t="s">
        <v>116</v>
      </c>
      <c r="B4" s="82" t="s">
        <v>117</v>
      </c>
      <c r="C4" s="82" t="s">
        <v>118</v>
      </c>
      <c r="D4" s="82" t="s">
        <v>119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7" t="s">
        <v>120</v>
      </c>
    </row>
    <row r="5" spans="1:15" ht="22.5" customHeight="1">
      <c r="A5" s="82"/>
      <c r="B5" s="82"/>
      <c r="C5" s="82"/>
      <c r="D5" s="87" t="s">
        <v>121</v>
      </c>
      <c r="E5" s="87" t="s">
        <v>122</v>
      </c>
      <c r="F5" s="87"/>
      <c r="G5" s="87" t="s">
        <v>123</v>
      </c>
      <c r="H5" s="87" t="s">
        <v>124</v>
      </c>
      <c r="I5" s="87" t="s">
        <v>125</v>
      </c>
      <c r="J5" s="87" t="s">
        <v>126</v>
      </c>
      <c r="K5" s="87" t="s">
        <v>127</v>
      </c>
      <c r="L5" s="87" t="s">
        <v>107</v>
      </c>
      <c r="M5" s="87" t="s">
        <v>111</v>
      </c>
      <c r="N5" s="87" t="s">
        <v>128</v>
      </c>
      <c r="O5" s="87"/>
    </row>
    <row r="6" spans="1:15" ht="33.75" customHeight="1">
      <c r="A6" s="82"/>
      <c r="B6" s="82"/>
      <c r="C6" s="82"/>
      <c r="D6" s="87"/>
      <c r="E6" s="87" t="s">
        <v>129</v>
      </c>
      <c r="F6" s="87" t="s">
        <v>130</v>
      </c>
      <c r="G6" s="87"/>
      <c r="H6" s="87"/>
      <c r="I6" s="87"/>
      <c r="J6" s="87"/>
      <c r="K6" s="87"/>
      <c r="L6" s="87"/>
      <c r="M6" s="87"/>
      <c r="N6" s="87"/>
      <c r="O6" s="87"/>
    </row>
    <row r="7" spans="1:15" ht="16.5" customHeight="1">
      <c r="A7" s="198" t="s">
        <v>131</v>
      </c>
      <c r="B7" s="198" t="s">
        <v>131</v>
      </c>
      <c r="C7" s="198">
        <v>1</v>
      </c>
      <c r="D7" s="198">
        <v>2</v>
      </c>
      <c r="E7" s="198">
        <v>3</v>
      </c>
      <c r="F7" s="198">
        <v>4</v>
      </c>
      <c r="G7" s="198">
        <v>5</v>
      </c>
      <c r="H7" s="198">
        <v>6</v>
      </c>
      <c r="I7" s="198">
        <v>7</v>
      </c>
      <c r="J7" s="198">
        <v>8</v>
      </c>
      <c r="K7" s="198">
        <v>9</v>
      </c>
      <c r="L7" s="198">
        <v>10</v>
      </c>
      <c r="M7" s="198">
        <v>11</v>
      </c>
      <c r="N7" s="198">
        <v>12</v>
      </c>
      <c r="O7" s="198">
        <v>13</v>
      </c>
    </row>
    <row r="8" spans="1:15" ht="16.5" customHeight="1">
      <c r="A8" s="198">
        <v>501</v>
      </c>
      <c r="B8" s="197" t="s">
        <v>132</v>
      </c>
      <c r="C8" s="198">
        <v>6604.9724000000015</v>
      </c>
      <c r="D8" s="198">
        <v>6604.9724000000015</v>
      </c>
      <c r="E8" s="198">
        <v>6604.9724000000015</v>
      </c>
      <c r="F8" s="206">
        <v>1780.2324</v>
      </c>
      <c r="G8" s="198"/>
      <c r="H8" s="198"/>
      <c r="I8" s="198"/>
      <c r="J8" s="198"/>
      <c r="K8" s="198"/>
      <c r="L8" s="198"/>
      <c r="M8" s="198"/>
      <c r="N8" s="198"/>
      <c r="O8" s="198"/>
    </row>
    <row r="9" spans="1:15" ht="16.5" customHeight="1">
      <c r="A9" s="198">
        <v>501001</v>
      </c>
      <c r="B9" s="197" t="s">
        <v>133</v>
      </c>
      <c r="C9" s="199">
        <v>1988.6324</v>
      </c>
      <c r="D9" s="199">
        <v>1988.6324</v>
      </c>
      <c r="E9" s="199">
        <v>1988.6324</v>
      </c>
      <c r="F9" s="206">
        <v>1780.2324</v>
      </c>
      <c r="G9" s="198"/>
      <c r="H9" s="198"/>
      <c r="I9" s="198"/>
      <c r="J9" s="198"/>
      <c r="K9" s="198"/>
      <c r="L9" s="198"/>
      <c r="M9" s="198"/>
      <c r="N9" s="198"/>
      <c r="O9" s="198"/>
    </row>
    <row r="10" spans="1:15" ht="16.5" customHeight="1">
      <c r="A10" s="198">
        <v>501002</v>
      </c>
      <c r="B10" s="197" t="s">
        <v>134</v>
      </c>
      <c r="C10" s="199">
        <v>224.92</v>
      </c>
      <c r="D10" s="199">
        <v>224.92</v>
      </c>
      <c r="E10" s="199">
        <v>224.92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5" ht="16.5" customHeight="1">
      <c r="A11" s="198">
        <v>501003</v>
      </c>
      <c r="B11" s="197" t="s">
        <v>135</v>
      </c>
      <c r="C11" s="199">
        <v>218.89</v>
      </c>
      <c r="D11" s="199">
        <v>218.89</v>
      </c>
      <c r="E11" s="199">
        <v>218.89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</row>
    <row r="12" spans="1:15" ht="16.5" customHeight="1">
      <c r="A12" s="198">
        <v>501004</v>
      </c>
      <c r="B12" s="197" t="s">
        <v>136</v>
      </c>
      <c r="C12" s="199">
        <v>367.69</v>
      </c>
      <c r="D12" s="199">
        <v>367.69</v>
      </c>
      <c r="E12" s="199">
        <v>367.69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ht="16.5" customHeight="1">
      <c r="A13" s="198">
        <v>501005</v>
      </c>
      <c r="B13" s="197" t="s">
        <v>137</v>
      </c>
      <c r="C13" s="199">
        <v>334.78</v>
      </c>
      <c r="D13" s="199">
        <v>334.78</v>
      </c>
      <c r="E13" s="199">
        <v>334.78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</row>
    <row r="14" spans="1:15" ht="16.5" customHeight="1">
      <c r="A14" s="198">
        <v>501006</v>
      </c>
      <c r="B14" s="197" t="s">
        <v>138</v>
      </c>
      <c r="C14" s="199">
        <v>262.76</v>
      </c>
      <c r="D14" s="199">
        <v>262.76</v>
      </c>
      <c r="E14" s="199">
        <v>262.76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15" ht="16.5" customHeight="1">
      <c r="A15" s="198">
        <v>501007</v>
      </c>
      <c r="B15" s="197" t="s">
        <v>139</v>
      </c>
      <c r="C15" s="199">
        <v>245.5</v>
      </c>
      <c r="D15" s="199">
        <v>245.5</v>
      </c>
      <c r="E15" s="199">
        <v>245.5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</row>
    <row r="16" spans="1:15" ht="16.5" customHeight="1">
      <c r="A16" s="198">
        <v>501008</v>
      </c>
      <c r="B16" s="197" t="s">
        <v>140</v>
      </c>
      <c r="C16" s="199">
        <v>167.64</v>
      </c>
      <c r="D16" s="199">
        <v>167.64</v>
      </c>
      <c r="E16" s="199">
        <v>167.64</v>
      </c>
      <c r="F16" s="198"/>
      <c r="G16" s="198"/>
      <c r="H16" s="198"/>
      <c r="I16" s="198"/>
      <c r="J16" s="198"/>
      <c r="K16" s="198"/>
      <c r="L16" s="198"/>
      <c r="M16" s="198"/>
      <c r="N16" s="198"/>
      <c r="O16" s="198"/>
    </row>
    <row r="17" spans="1:15" ht="16.5" customHeight="1">
      <c r="A17" s="198">
        <v>501009</v>
      </c>
      <c r="B17" s="197" t="s">
        <v>141</v>
      </c>
      <c r="C17" s="199">
        <v>155.66</v>
      </c>
      <c r="D17" s="199">
        <v>155.66</v>
      </c>
      <c r="E17" s="199">
        <v>155.66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1:15" ht="16.5" customHeight="1">
      <c r="A18" s="198">
        <v>501010</v>
      </c>
      <c r="B18" s="197" t="s">
        <v>142</v>
      </c>
      <c r="C18" s="199">
        <v>94.46</v>
      </c>
      <c r="D18" s="199">
        <v>94.46</v>
      </c>
      <c r="E18" s="199">
        <v>94.46</v>
      </c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6.5" customHeight="1">
      <c r="A19" s="198">
        <v>501011</v>
      </c>
      <c r="B19" s="197" t="s">
        <v>143</v>
      </c>
      <c r="C19" s="199">
        <v>57.57</v>
      </c>
      <c r="D19" s="199">
        <v>57.57</v>
      </c>
      <c r="E19" s="199">
        <v>57.57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5" ht="16.5" customHeight="1">
      <c r="A20" s="198">
        <v>501012</v>
      </c>
      <c r="B20" s="197" t="s">
        <v>144</v>
      </c>
      <c r="C20" s="199">
        <v>59.33</v>
      </c>
      <c r="D20" s="199">
        <v>59.33</v>
      </c>
      <c r="E20" s="199">
        <v>59.33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</row>
    <row r="21" spans="1:15" ht="16.5" customHeight="1">
      <c r="A21" s="198">
        <v>501013</v>
      </c>
      <c r="B21" s="197" t="s">
        <v>145</v>
      </c>
      <c r="C21" s="199">
        <v>69.05</v>
      </c>
      <c r="D21" s="199">
        <v>69.05</v>
      </c>
      <c r="E21" s="199">
        <v>69.05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1:15" ht="16.5" customHeight="1">
      <c r="A22" s="198">
        <v>501014</v>
      </c>
      <c r="B22" s="197" t="s">
        <v>146</v>
      </c>
      <c r="C22" s="199">
        <v>69.74</v>
      </c>
      <c r="D22" s="199">
        <v>69.74</v>
      </c>
      <c r="E22" s="199">
        <v>69.74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6.5" customHeight="1">
      <c r="A23" s="198">
        <v>501015</v>
      </c>
      <c r="B23" s="197" t="s">
        <v>147</v>
      </c>
      <c r="C23" s="199">
        <v>83.47</v>
      </c>
      <c r="D23" s="199">
        <v>83.47</v>
      </c>
      <c r="E23" s="199">
        <v>83.47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</row>
    <row r="24" spans="1:15" ht="16.5" customHeight="1">
      <c r="A24" s="198">
        <v>501016</v>
      </c>
      <c r="B24" s="197" t="s">
        <v>148</v>
      </c>
      <c r="C24" s="199">
        <v>107.29</v>
      </c>
      <c r="D24" s="199">
        <v>107.29</v>
      </c>
      <c r="E24" s="199">
        <v>107.29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ht="16.5" customHeight="1">
      <c r="A25" s="198">
        <v>501017</v>
      </c>
      <c r="B25" s="197" t="s">
        <v>149</v>
      </c>
      <c r="C25" s="199">
        <v>113.09</v>
      </c>
      <c r="D25" s="199">
        <v>113.09</v>
      </c>
      <c r="E25" s="199">
        <v>113.09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</row>
    <row r="26" spans="1:15" ht="16.5" customHeight="1">
      <c r="A26" s="198">
        <v>501018</v>
      </c>
      <c r="B26" s="197" t="s">
        <v>150</v>
      </c>
      <c r="C26" s="199">
        <v>73.42</v>
      </c>
      <c r="D26" s="199">
        <v>73.42</v>
      </c>
      <c r="E26" s="199">
        <v>73.42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5" ht="16.5" customHeight="1">
      <c r="A27" s="198">
        <v>501019</v>
      </c>
      <c r="B27" s="197" t="s">
        <v>151</v>
      </c>
      <c r="C27" s="199">
        <v>35.43</v>
      </c>
      <c r="D27" s="199">
        <v>35.43</v>
      </c>
      <c r="E27" s="199">
        <v>35.43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</row>
    <row r="28" spans="1:15" s="78" customFormat="1" ht="16.5" customHeight="1">
      <c r="A28" s="93">
        <v>503001</v>
      </c>
      <c r="B28" s="93" t="s">
        <v>152</v>
      </c>
      <c r="C28" s="199">
        <v>130.79</v>
      </c>
      <c r="D28" s="199">
        <v>130.79</v>
      </c>
      <c r="E28" s="199">
        <v>130.79</v>
      </c>
      <c r="F28" s="206"/>
      <c r="G28" s="93"/>
      <c r="H28" s="93"/>
      <c r="I28" s="93"/>
      <c r="J28" s="93"/>
      <c r="K28" s="93"/>
      <c r="L28" s="93"/>
      <c r="M28" s="93"/>
      <c r="N28" s="93"/>
      <c r="O28" s="93"/>
    </row>
    <row r="29" spans="1:15" s="78" customFormat="1" ht="16.5" customHeight="1">
      <c r="A29" s="93">
        <v>503002</v>
      </c>
      <c r="B29" s="93" t="s">
        <v>153</v>
      </c>
      <c r="C29" s="199">
        <v>318.34</v>
      </c>
      <c r="D29" s="199">
        <v>318.34</v>
      </c>
      <c r="E29" s="199">
        <v>318.34</v>
      </c>
      <c r="F29" s="93"/>
      <c r="G29" s="93"/>
      <c r="H29" s="93"/>
      <c r="I29" s="93"/>
      <c r="J29" s="198"/>
      <c r="K29" s="198"/>
      <c r="L29" s="198"/>
      <c r="M29" s="198"/>
      <c r="N29" s="93"/>
      <c r="O29" s="93"/>
    </row>
    <row r="30" spans="1:15" s="78" customFormat="1" ht="16.5" customHeight="1">
      <c r="A30" s="93">
        <v>503003</v>
      </c>
      <c r="B30" s="198" t="s">
        <v>154</v>
      </c>
      <c r="C30" s="199">
        <v>362.22</v>
      </c>
      <c r="D30" s="199">
        <v>362.22</v>
      </c>
      <c r="E30" s="199">
        <v>362.22</v>
      </c>
      <c r="F30" s="93"/>
      <c r="G30" s="93"/>
      <c r="H30" s="198"/>
      <c r="I30" s="198"/>
      <c r="J30" s="198"/>
      <c r="K30" s="198"/>
      <c r="L30" s="198"/>
      <c r="M30" s="198"/>
      <c r="N30" s="93"/>
      <c r="O30" s="93"/>
    </row>
    <row r="31" spans="1:15" s="78" customFormat="1" ht="16.5" customHeight="1">
      <c r="A31" s="93">
        <v>503004</v>
      </c>
      <c r="B31" s="93" t="s">
        <v>155</v>
      </c>
      <c r="C31" s="199">
        <v>363.44</v>
      </c>
      <c r="D31" s="199">
        <v>363.44</v>
      </c>
      <c r="E31" s="199">
        <v>363.44</v>
      </c>
      <c r="F31" s="93"/>
      <c r="G31" s="93"/>
      <c r="H31" s="198"/>
      <c r="I31" s="198"/>
      <c r="J31" s="198"/>
      <c r="K31" s="198"/>
      <c r="L31" s="198"/>
      <c r="M31" s="198"/>
      <c r="N31" s="93"/>
      <c r="O31" s="93"/>
    </row>
    <row r="32" spans="1:16" s="78" customFormat="1" ht="16.5" customHeight="1">
      <c r="A32" s="198">
        <v>503005</v>
      </c>
      <c r="B32" s="198" t="s">
        <v>156</v>
      </c>
      <c r="C32" s="199">
        <v>284.69</v>
      </c>
      <c r="D32" s="199">
        <v>284.69</v>
      </c>
      <c r="E32" s="199">
        <v>284.69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207"/>
    </row>
    <row r="33" spans="1:16" s="78" customFormat="1" ht="16.5" customHeight="1">
      <c r="A33" s="93">
        <v>503006</v>
      </c>
      <c r="B33" s="93" t="s">
        <v>157</v>
      </c>
      <c r="C33" s="199">
        <v>31.06</v>
      </c>
      <c r="D33" s="199">
        <v>31.06</v>
      </c>
      <c r="E33" s="199">
        <v>31.06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207"/>
    </row>
    <row r="34" spans="1:16" s="78" customFormat="1" ht="16.5" customHeight="1">
      <c r="A34" s="93">
        <v>503008</v>
      </c>
      <c r="B34" s="93" t="s">
        <v>158</v>
      </c>
      <c r="C34" s="199">
        <v>13.74</v>
      </c>
      <c r="D34" s="199">
        <v>13.74</v>
      </c>
      <c r="E34" s="199">
        <v>13.74</v>
      </c>
      <c r="F34" s="93"/>
      <c r="G34" s="93"/>
      <c r="H34" s="93"/>
      <c r="I34" s="93"/>
      <c r="J34" s="198"/>
      <c r="K34" s="198"/>
      <c r="L34" s="198"/>
      <c r="M34" s="198"/>
      <c r="N34" s="93"/>
      <c r="O34" s="93"/>
      <c r="P34" s="207"/>
    </row>
    <row r="35" spans="1:16" s="78" customFormat="1" ht="16.5" customHeight="1">
      <c r="A35" s="93">
        <v>503010</v>
      </c>
      <c r="B35" s="93" t="s">
        <v>159</v>
      </c>
      <c r="C35" s="199">
        <v>13.67</v>
      </c>
      <c r="D35" s="199">
        <v>13.67</v>
      </c>
      <c r="E35" s="199">
        <v>13.67</v>
      </c>
      <c r="F35" s="93"/>
      <c r="G35" s="93"/>
      <c r="H35" s="198"/>
      <c r="I35" s="198"/>
      <c r="J35" s="198"/>
      <c r="K35" s="198"/>
      <c r="L35" s="198"/>
      <c r="M35" s="198"/>
      <c r="N35" s="93"/>
      <c r="O35" s="93"/>
      <c r="P35" s="207"/>
    </row>
    <row r="36" spans="1:15" s="78" customFormat="1" ht="16.5" customHeight="1">
      <c r="A36" s="93">
        <v>503012</v>
      </c>
      <c r="B36" s="93" t="s">
        <v>160</v>
      </c>
      <c r="C36" s="199">
        <v>28.01</v>
      </c>
      <c r="D36" s="199">
        <v>28.01</v>
      </c>
      <c r="E36" s="199">
        <v>28.01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5" s="78" customFormat="1" ht="16.5" customHeight="1">
      <c r="A37" s="93">
        <v>503013</v>
      </c>
      <c r="B37" s="93" t="s">
        <v>161</v>
      </c>
      <c r="C37" s="199">
        <v>18.97</v>
      </c>
      <c r="D37" s="199">
        <v>18.97</v>
      </c>
      <c r="E37" s="199">
        <v>18.97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s="78" customFormat="1" ht="16.5" customHeight="1">
      <c r="A38" s="93">
        <v>503015</v>
      </c>
      <c r="B38" s="198" t="s">
        <v>162</v>
      </c>
      <c r="C38" s="199">
        <v>25.79</v>
      </c>
      <c r="D38" s="199">
        <v>25.79</v>
      </c>
      <c r="E38" s="199">
        <v>25.79</v>
      </c>
      <c r="F38" s="93"/>
      <c r="G38" s="93"/>
      <c r="H38" s="198"/>
      <c r="I38" s="198"/>
      <c r="J38" s="198"/>
      <c r="K38" s="198"/>
      <c r="L38" s="198"/>
      <c r="M38" s="198"/>
      <c r="N38" s="93"/>
      <c r="O38" s="93"/>
    </row>
    <row r="39" spans="1:15" s="78" customFormat="1" ht="16.5" customHeight="1">
      <c r="A39" s="93">
        <v>503016</v>
      </c>
      <c r="B39" s="93" t="s">
        <v>163</v>
      </c>
      <c r="C39" s="199">
        <v>28.79</v>
      </c>
      <c r="D39" s="199">
        <v>28.79</v>
      </c>
      <c r="E39" s="199">
        <v>28.79</v>
      </c>
      <c r="F39" s="93"/>
      <c r="G39" s="93"/>
      <c r="H39" s="198"/>
      <c r="I39" s="198"/>
      <c r="J39" s="198"/>
      <c r="K39" s="198"/>
      <c r="L39" s="198"/>
      <c r="M39" s="198"/>
      <c r="N39" s="93"/>
      <c r="O39" s="93"/>
    </row>
    <row r="40" spans="1:15" s="78" customFormat="1" ht="16.5" customHeight="1">
      <c r="A40" s="198">
        <v>503017</v>
      </c>
      <c r="B40" s="198" t="s">
        <v>164</v>
      </c>
      <c r="C40" s="199">
        <v>41.14</v>
      </c>
      <c r="D40" s="199">
        <v>41.14</v>
      </c>
      <c r="E40" s="199">
        <v>41.14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</row>
    <row r="41" spans="1:15" s="78" customFormat="1" ht="16.5" customHeight="1">
      <c r="A41" s="93">
        <v>503019</v>
      </c>
      <c r="B41" s="93" t="s">
        <v>165</v>
      </c>
      <c r="C41" s="199">
        <v>29.25</v>
      </c>
      <c r="D41" s="199">
        <v>29.25</v>
      </c>
      <c r="E41" s="199">
        <v>29.25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s="78" customFormat="1" ht="16.5" customHeight="1">
      <c r="A42" s="93">
        <v>503020</v>
      </c>
      <c r="B42" s="93" t="s">
        <v>166</v>
      </c>
      <c r="C42" s="199">
        <v>37.6</v>
      </c>
      <c r="D42" s="199">
        <v>37.6</v>
      </c>
      <c r="E42" s="199">
        <v>37.6</v>
      </c>
      <c r="F42" s="93"/>
      <c r="G42" s="93"/>
      <c r="H42" s="93"/>
      <c r="I42" s="93"/>
      <c r="J42" s="198"/>
      <c r="K42" s="198"/>
      <c r="L42" s="198"/>
      <c r="M42" s="198"/>
      <c r="N42" s="93"/>
      <c r="O42" s="93"/>
    </row>
    <row r="43" spans="1:15" s="78" customFormat="1" ht="16.5" customHeight="1">
      <c r="A43" s="93">
        <v>503021</v>
      </c>
      <c r="B43" s="198" t="s">
        <v>167</v>
      </c>
      <c r="C43" s="199">
        <v>40.66</v>
      </c>
      <c r="D43" s="199">
        <v>40.66</v>
      </c>
      <c r="E43" s="199">
        <v>40.66</v>
      </c>
      <c r="F43" s="93"/>
      <c r="G43" s="93"/>
      <c r="H43" s="198"/>
      <c r="I43" s="198"/>
      <c r="J43" s="198"/>
      <c r="K43" s="198"/>
      <c r="L43" s="198"/>
      <c r="M43" s="198"/>
      <c r="N43" s="93"/>
      <c r="O43" s="93"/>
    </row>
    <row r="44" spans="1:15" s="78" customFormat="1" ht="16.5" customHeight="1">
      <c r="A44" s="198">
        <v>503023</v>
      </c>
      <c r="B44" s="198" t="s">
        <v>168</v>
      </c>
      <c r="C44" s="199">
        <v>13.74</v>
      </c>
      <c r="D44" s="199">
        <v>13.74</v>
      </c>
      <c r="E44" s="199">
        <v>13.74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5" s="78" customFormat="1" ht="16.5" customHeight="1">
      <c r="A45" s="93">
        <v>503024</v>
      </c>
      <c r="B45" s="93" t="s">
        <v>169</v>
      </c>
      <c r="C45" s="199">
        <v>21.9</v>
      </c>
      <c r="D45" s="199">
        <v>21.9</v>
      </c>
      <c r="E45" s="199">
        <v>21.9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5" s="78" customFormat="1" ht="16.5" customHeight="1">
      <c r="A46" s="93">
        <v>503025</v>
      </c>
      <c r="B46" s="93" t="s">
        <v>170</v>
      </c>
      <c r="C46" s="199">
        <v>40.09</v>
      </c>
      <c r="D46" s="199">
        <v>40.09</v>
      </c>
      <c r="E46" s="199">
        <v>40.09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s="78" customFormat="1" ht="16.5" customHeight="1">
      <c r="A47" s="93">
        <v>503026</v>
      </c>
      <c r="B47" s="93" t="s">
        <v>171</v>
      </c>
      <c r="C47" s="199">
        <v>31.76</v>
      </c>
      <c r="D47" s="199">
        <v>31.76</v>
      </c>
      <c r="E47" s="199">
        <v>31.76</v>
      </c>
      <c r="F47" s="93"/>
      <c r="G47" s="93"/>
      <c r="H47" s="93"/>
      <c r="I47" s="93"/>
      <c r="J47" s="198"/>
      <c r="K47" s="198"/>
      <c r="L47" s="198"/>
      <c r="M47" s="198"/>
      <c r="N47" s="93"/>
      <c r="O47" s="93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4:O6"/>
  </mergeCells>
  <printOptions horizontalCentered="1"/>
  <pageMargins left="1.023611111111111" right="1.0597222222222222" top="0.11805555555555555" bottom="0.07847222222222222" header="0.19652777777777777" footer="0.5"/>
  <pageSetup fitToHeight="1000" fitToWidth="1"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workbookViewId="0" topLeftCell="A1">
      <selection activeCell="L34" sqref="L34"/>
    </sheetView>
  </sheetViews>
  <sheetFormatPr defaultColWidth="9.16015625" defaultRowHeight="12.75" customHeight="1"/>
  <cols>
    <col min="1" max="1" width="13.66015625" style="0" customWidth="1"/>
    <col min="2" max="2" width="32.83203125" style="0" customWidth="1"/>
    <col min="3" max="3" width="29.16015625" style="0" customWidth="1"/>
    <col min="4" max="4" width="23.5" style="0" customWidth="1"/>
    <col min="5" max="5" width="30.16015625" style="0" customWidth="1"/>
    <col min="6" max="6" width="29.5" style="0" customWidth="1"/>
    <col min="7" max="10" width="14.33203125" style="0" customWidth="1"/>
    <col min="12" max="13" width="14.33203125" style="0" customWidth="1"/>
    <col min="14" max="14" width="13.33203125" style="0" customWidth="1"/>
  </cols>
  <sheetData>
    <row r="1" spans="1:3" ht="18.75" customHeight="1">
      <c r="A1" s="79" t="s">
        <v>15</v>
      </c>
      <c r="B1" s="79"/>
      <c r="C1" s="79"/>
    </row>
    <row r="2" spans="1:14" ht="21.75" customHeight="1">
      <c r="A2" s="195" t="s">
        <v>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201"/>
    </row>
    <row r="3" ht="9" customHeight="1">
      <c r="M3" s="100" t="s">
        <v>41</v>
      </c>
    </row>
    <row r="4" spans="1:13" ht="15" customHeight="1">
      <c r="A4" s="82" t="s">
        <v>116</v>
      </c>
      <c r="B4" s="82" t="s">
        <v>117</v>
      </c>
      <c r="C4" s="82" t="s">
        <v>118</v>
      </c>
      <c r="D4" s="82" t="s">
        <v>119</v>
      </c>
      <c r="E4" s="82"/>
      <c r="F4" s="82"/>
      <c r="G4" s="82"/>
      <c r="H4" s="82"/>
      <c r="I4" s="82"/>
      <c r="J4" s="82"/>
      <c r="K4" s="82"/>
      <c r="L4" s="82"/>
      <c r="M4" s="82"/>
    </row>
    <row r="5" spans="1:13" ht="30" customHeight="1">
      <c r="A5" s="82"/>
      <c r="B5" s="82"/>
      <c r="C5" s="82"/>
      <c r="D5" s="87" t="s">
        <v>121</v>
      </c>
      <c r="E5" s="87" t="s">
        <v>172</v>
      </c>
      <c r="F5" s="87"/>
      <c r="G5" s="87" t="s">
        <v>123</v>
      </c>
      <c r="H5" s="87" t="s">
        <v>125</v>
      </c>
      <c r="I5" s="87" t="s">
        <v>126</v>
      </c>
      <c r="J5" s="87" t="s">
        <v>127</v>
      </c>
      <c r="K5" s="87" t="s">
        <v>109</v>
      </c>
      <c r="L5" s="87" t="s">
        <v>120</v>
      </c>
      <c r="M5" s="87" t="s">
        <v>111</v>
      </c>
    </row>
    <row r="6" spans="1:13" ht="40.5" customHeight="1">
      <c r="A6" s="82"/>
      <c r="B6" s="82"/>
      <c r="C6" s="82"/>
      <c r="D6" s="87"/>
      <c r="E6" s="87" t="s">
        <v>129</v>
      </c>
      <c r="F6" s="87" t="s">
        <v>173</v>
      </c>
      <c r="G6" s="87"/>
      <c r="H6" s="87"/>
      <c r="I6" s="87"/>
      <c r="J6" s="87"/>
      <c r="K6" s="87"/>
      <c r="L6" s="87"/>
      <c r="M6" s="87"/>
    </row>
    <row r="7" spans="1:14" ht="16.5" customHeight="1">
      <c r="A7" s="90" t="s">
        <v>131</v>
      </c>
      <c r="B7" s="90" t="s">
        <v>131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202"/>
    </row>
    <row r="8" spans="1:14" ht="16.5" customHeight="1">
      <c r="A8" s="196">
        <v>501</v>
      </c>
      <c r="B8" s="197" t="s">
        <v>132</v>
      </c>
      <c r="C8" s="198">
        <v>6604.9724000000015</v>
      </c>
      <c r="D8" s="198">
        <v>6604.9724000000015</v>
      </c>
      <c r="E8" s="198">
        <v>6604.9724000000015</v>
      </c>
      <c r="F8" s="196">
        <v>1780.2324</v>
      </c>
      <c r="G8" s="196"/>
      <c r="H8" s="196"/>
      <c r="I8" s="196"/>
      <c r="J8" s="196"/>
      <c r="K8" s="196"/>
      <c r="L8" s="196"/>
      <c r="M8" s="196"/>
      <c r="N8" s="203"/>
    </row>
    <row r="9" spans="1:14" ht="16.5" customHeight="1">
      <c r="A9" s="196">
        <v>501001</v>
      </c>
      <c r="B9" s="197" t="s">
        <v>133</v>
      </c>
      <c r="C9" s="199">
        <v>1988.6324</v>
      </c>
      <c r="D9" s="199">
        <v>1988.6324</v>
      </c>
      <c r="E9" s="199">
        <v>1988.6324</v>
      </c>
      <c r="F9" s="196"/>
      <c r="G9" s="196"/>
      <c r="H9" s="196"/>
      <c r="I9" s="196"/>
      <c r="J9" s="196"/>
      <c r="K9" s="196"/>
      <c r="L9" s="196"/>
      <c r="M9" s="196"/>
      <c r="N9" s="203"/>
    </row>
    <row r="10" spans="1:14" ht="16.5" customHeight="1">
      <c r="A10" s="196">
        <v>501002</v>
      </c>
      <c r="B10" s="197" t="s">
        <v>134</v>
      </c>
      <c r="C10" s="199">
        <v>224.92</v>
      </c>
      <c r="D10" s="199">
        <v>224.92</v>
      </c>
      <c r="E10" s="199">
        <v>224.92</v>
      </c>
      <c r="F10" s="196"/>
      <c r="G10" s="196"/>
      <c r="H10" s="196"/>
      <c r="I10" s="196"/>
      <c r="J10" s="196"/>
      <c r="K10" s="196"/>
      <c r="L10" s="196"/>
      <c r="M10" s="196"/>
      <c r="N10" s="203"/>
    </row>
    <row r="11" spans="1:14" ht="16.5" customHeight="1">
      <c r="A11" s="196">
        <v>501003</v>
      </c>
      <c r="B11" s="197" t="s">
        <v>135</v>
      </c>
      <c r="C11" s="199">
        <v>218.89</v>
      </c>
      <c r="D11" s="199">
        <v>218.89</v>
      </c>
      <c r="E11" s="199">
        <v>218.89</v>
      </c>
      <c r="F11" s="196"/>
      <c r="G11" s="196"/>
      <c r="H11" s="196"/>
      <c r="I11" s="196"/>
      <c r="J11" s="196"/>
      <c r="K11" s="196"/>
      <c r="L11" s="196"/>
      <c r="M11" s="196"/>
      <c r="N11" s="203"/>
    </row>
    <row r="12" spans="1:14" ht="16.5" customHeight="1">
      <c r="A12" s="196">
        <v>501004</v>
      </c>
      <c r="B12" s="197" t="s">
        <v>136</v>
      </c>
      <c r="C12" s="199">
        <v>367.69</v>
      </c>
      <c r="D12" s="199">
        <v>367.69</v>
      </c>
      <c r="E12" s="199">
        <v>367.69</v>
      </c>
      <c r="F12" s="196"/>
      <c r="G12" s="196"/>
      <c r="H12" s="196"/>
      <c r="I12" s="196"/>
      <c r="J12" s="196"/>
      <c r="K12" s="196"/>
      <c r="L12" s="196"/>
      <c r="M12" s="196"/>
      <c r="N12" s="203"/>
    </row>
    <row r="13" spans="1:14" ht="16.5" customHeight="1">
      <c r="A13" s="196">
        <v>501005</v>
      </c>
      <c r="B13" s="197" t="s">
        <v>137</v>
      </c>
      <c r="C13" s="199">
        <v>334.78</v>
      </c>
      <c r="D13" s="199">
        <v>334.78</v>
      </c>
      <c r="E13" s="199">
        <v>334.78</v>
      </c>
      <c r="F13" s="196"/>
      <c r="G13" s="196"/>
      <c r="H13" s="196"/>
      <c r="I13" s="196"/>
      <c r="J13" s="196"/>
      <c r="K13" s="196"/>
      <c r="L13" s="196"/>
      <c r="M13" s="196"/>
      <c r="N13" s="203"/>
    </row>
    <row r="14" spans="1:14" ht="16.5" customHeight="1">
      <c r="A14" s="196">
        <v>501006</v>
      </c>
      <c r="B14" s="197" t="s">
        <v>138</v>
      </c>
      <c r="C14" s="199">
        <v>262.76</v>
      </c>
      <c r="D14" s="199">
        <v>262.76</v>
      </c>
      <c r="E14" s="199">
        <v>262.76</v>
      </c>
      <c r="F14" s="196"/>
      <c r="G14" s="196"/>
      <c r="H14" s="196"/>
      <c r="I14" s="196"/>
      <c r="J14" s="196"/>
      <c r="K14" s="196"/>
      <c r="L14" s="196"/>
      <c r="M14" s="196"/>
      <c r="N14" s="203"/>
    </row>
    <row r="15" spans="1:14" ht="16.5" customHeight="1">
      <c r="A15" s="196">
        <v>501007</v>
      </c>
      <c r="B15" s="197" t="s">
        <v>139</v>
      </c>
      <c r="C15" s="199">
        <v>245.5</v>
      </c>
      <c r="D15" s="199">
        <v>245.5</v>
      </c>
      <c r="E15" s="199">
        <v>245.5</v>
      </c>
      <c r="F15" s="196"/>
      <c r="G15" s="196"/>
      <c r="H15" s="196"/>
      <c r="I15" s="196"/>
      <c r="J15" s="196"/>
      <c r="K15" s="196"/>
      <c r="L15" s="196"/>
      <c r="M15" s="196"/>
      <c r="N15" s="203"/>
    </row>
    <row r="16" spans="1:14" ht="16.5" customHeight="1">
      <c r="A16" s="196">
        <v>501008</v>
      </c>
      <c r="B16" s="197" t="s">
        <v>140</v>
      </c>
      <c r="C16" s="199">
        <v>167.64</v>
      </c>
      <c r="D16" s="199">
        <v>167.64</v>
      </c>
      <c r="E16" s="199">
        <v>167.64</v>
      </c>
      <c r="F16" s="196"/>
      <c r="G16" s="196"/>
      <c r="H16" s="196"/>
      <c r="I16" s="196"/>
      <c r="J16" s="196"/>
      <c r="K16" s="196"/>
      <c r="L16" s="196"/>
      <c r="M16" s="196"/>
      <c r="N16" s="203"/>
    </row>
    <row r="17" spans="1:14" ht="16.5" customHeight="1">
      <c r="A17" s="196">
        <v>501009</v>
      </c>
      <c r="B17" s="197" t="s">
        <v>141</v>
      </c>
      <c r="C17" s="199">
        <v>155.66</v>
      </c>
      <c r="D17" s="199">
        <v>155.66</v>
      </c>
      <c r="E17" s="199">
        <v>155.66</v>
      </c>
      <c r="F17" s="196"/>
      <c r="G17" s="196"/>
      <c r="H17" s="196"/>
      <c r="I17" s="196"/>
      <c r="J17" s="196"/>
      <c r="K17" s="196"/>
      <c r="L17" s="196"/>
      <c r="M17" s="196"/>
      <c r="N17" s="203"/>
    </row>
    <row r="18" spans="1:14" ht="16.5" customHeight="1">
      <c r="A18" s="196">
        <v>501010</v>
      </c>
      <c r="B18" s="197" t="s">
        <v>142</v>
      </c>
      <c r="C18" s="199">
        <v>94.46</v>
      </c>
      <c r="D18" s="199">
        <v>94.46</v>
      </c>
      <c r="E18" s="199">
        <v>94.46</v>
      </c>
      <c r="F18" s="196"/>
      <c r="G18" s="196"/>
      <c r="H18" s="196"/>
      <c r="I18" s="196"/>
      <c r="J18" s="196"/>
      <c r="K18" s="196"/>
      <c r="L18" s="196"/>
      <c r="M18" s="196"/>
      <c r="N18" s="203"/>
    </row>
    <row r="19" spans="1:14" ht="16.5" customHeight="1">
      <c r="A19" s="196">
        <v>501011</v>
      </c>
      <c r="B19" s="197" t="s">
        <v>143</v>
      </c>
      <c r="C19" s="199">
        <v>57.57</v>
      </c>
      <c r="D19" s="199">
        <v>57.57</v>
      </c>
      <c r="E19" s="199">
        <v>57.57</v>
      </c>
      <c r="F19" s="196"/>
      <c r="G19" s="196"/>
      <c r="H19" s="196"/>
      <c r="I19" s="196"/>
      <c r="J19" s="196"/>
      <c r="K19" s="196"/>
      <c r="L19" s="196"/>
      <c r="M19" s="196"/>
      <c r="N19" s="203"/>
    </row>
    <row r="20" spans="1:14" ht="16.5" customHeight="1">
      <c r="A20" s="196">
        <v>501012</v>
      </c>
      <c r="B20" s="197" t="s">
        <v>144</v>
      </c>
      <c r="C20" s="199">
        <v>59.33</v>
      </c>
      <c r="D20" s="199">
        <v>59.33</v>
      </c>
      <c r="E20" s="199">
        <v>59.33</v>
      </c>
      <c r="F20" s="196"/>
      <c r="G20" s="196"/>
      <c r="H20" s="196"/>
      <c r="I20" s="196"/>
      <c r="J20" s="196"/>
      <c r="K20" s="196"/>
      <c r="L20" s="196"/>
      <c r="M20" s="196"/>
      <c r="N20" s="203"/>
    </row>
    <row r="21" spans="1:14" ht="16.5" customHeight="1">
      <c r="A21" s="196">
        <v>501013</v>
      </c>
      <c r="B21" s="197" t="s">
        <v>145</v>
      </c>
      <c r="C21" s="199">
        <v>69.05</v>
      </c>
      <c r="D21" s="199">
        <v>69.05</v>
      </c>
      <c r="E21" s="199">
        <v>69.05</v>
      </c>
      <c r="F21" s="196"/>
      <c r="G21" s="196"/>
      <c r="H21" s="196"/>
      <c r="I21" s="196"/>
      <c r="J21" s="196"/>
      <c r="K21" s="196"/>
      <c r="L21" s="196"/>
      <c r="M21" s="196"/>
      <c r="N21" s="203"/>
    </row>
    <row r="22" spans="1:14" ht="16.5" customHeight="1">
      <c r="A22" s="196">
        <v>501014</v>
      </c>
      <c r="B22" s="197" t="s">
        <v>146</v>
      </c>
      <c r="C22" s="199">
        <v>69.74</v>
      </c>
      <c r="D22" s="199">
        <v>69.74</v>
      </c>
      <c r="E22" s="199">
        <v>69.74</v>
      </c>
      <c r="F22" s="196"/>
      <c r="G22" s="196"/>
      <c r="H22" s="196"/>
      <c r="I22" s="196"/>
      <c r="J22" s="196"/>
      <c r="K22" s="196"/>
      <c r="L22" s="196"/>
      <c r="M22" s="196"/>
      <c r="N22" s="203"/>
    </row>
    <row r="23" spans="1:14" ht="16.5" customHeight="1">
      <c r="A23" s="196">
        <v>501015</v>
      </c>
      <c r="B23" s="197" t="s">
        <v>147</v>
      </c>
      <c r="C23" s="199">
        <v>83.47</v>
      </c>
      <c r="D23" s="199">
        <v>83.47</v>
      </c>
      <c r="E23" s="199">
        <v>83.47</v>
      </c>
      <c r="F23" s="196"/>
      <c r="G23" s="196"/>
      <c r="H23" s="196"/>
      <c r="I23" s="196"/>
      <c r="J23" s="196"/>
      <c r="K23" s="196"/>
      <c r="L23" s="196"/>
      <c r="M23" s="196"/>
      <c r="N23" s="203"/>
    </row>
    <row r="24" spans="1:14" ht="16.5" customHeight="1">
      <c r="A24" s="196">
        <v>501016</v>
      </c>
      <c r="B24" s="197" t="s">
        <v>148</v>
      </c>
      <c r="C24" s="199">
        <v>107.29</v>
      </c>
      <c r="D24" s="199">
        <v>107.29</v>
      </c>
      <c r="E24" s="199">
        <v>107.29</v>
      </c>
      <c r="F24" s="196"/>
      <c r="G24" s="196"/>
      <c r="H24" s="196"/>
      <c r="I24" s="196"/>
      <c r="J24" s="196"/>
      <c r="K24" s="196"/>
      <c r="L24" s="196"/>
      <c r="M24" s="196"/>
      <c r="N24" s="203"/>
    </row>
    <row r="25" spans="1:14" ht="16.5" customHeight="1">
      <c r="A25" s="196">
        <v>501017</v>
      </c>
      <c r="B25" s="197" t="s">
        <v>149</v>
      </c>
      <c r="C25" s="199">
        <v>113.09</v>
      </c>
      <c r="D25" s="199">
        <v>113.09</v>
      </c>
      <c r="E25" s="199">
        <v>113.09</v>
      </c>
      <c r="F25" s="196"/>
      <c r="G25" s="196"/>
      <c r="H25" s="196"/>
      <c r="I25" s="196"/>
      <c r="J25" s="196"/>
      <c r="K25" s="196"/>
      <c r="L25" s="196"/>
      <c r="M25" s="196"/>
      <c r="N25" s="203"/>
    </row>
    <row r="26" spans="1:14" ht="16.5" customHeight="1">
      <c r="A26" s="196">
        <v>501018</v>
      </c>
      <c r="B26" s="197" t="s">
        <v>150</v>
      </c>
      <c r="C26" s="199">
        <v>73.42</v>
      </c>
      <c r="D26" s="199">
        <v>73.42</v>
      </c>
      <c r="E26" s="199">
        <v>73.42</v>
      </c>
      <c r="F26" s="196"/>
      <c r="G26" s="196"/>
      <c r="H26" s="196"/>
      <c r="I26" s="196"/>
      <c r="J26" s="196"/>
      <c r="K26" s="196"/>
      <c r="L26" s="196"/>
      <c r="M26" s="196"/>
      <c r="N26" s="203"/>
    </row>
    <row r="27" spans="1:14" ht="16.5" customHeight="1">
      <c r="A27" s="196">
        <v>501019</v>
      </c>
      <c r="B27" s="197" t="s">
        <v>151</v>
      </c>
      <c r="C27" s="199">
        <v>35.43</v>
      </c>
      <c r="D27" s="199">
        <v>35.43</v>
      </c>
      <c r="E27" s="199">
        <v>35.43</v>
      </c>
      <c r="F27" s="196"/>
      <c r="G27" s="196"/>
      <c r="H27" s="196"/>
      <c r="I27" s="196"/>
      <c r="J27" s="196"/>
      <c r="K27" s="196"/>
      <c r="L27" s="196"/>
      <c r="M27" s="196"/>
      <c r="N27" s="203"/>
    </row>
    <row r="28" spans="1:14" ht="16.5" customHeight="1">
      <c r="A28" s="196">
        <v>501020</v>
      </c>
      <c r="B28" s="93" t="s">
        <v>152</v>
      </c>
      <c r="C28" s="199">
        <v>130.79</v>
      </c>
      <c r="D28" s="199">
        <v>130.79</v>
      </c>
      <c r="E28" s="199">
        <v>130.79</v>
      </c>
      <c r="F28" s="196"/>
      <c r="G28" s="196"/>
      <c r="H28" s="196"/>
      <c r="I28" s="196"/>
      <c r="J28" s="196"/>
      <c r="K28" s="196"/>
      <c r="L28" s="196"/>
      <c r="M28" s="196"/>
      <c r="N28" s="203"/>
    </row>
    <row r="29" spans="1:14" ht="16.5" customHeight="1">
      <c r="A29" s="196">
        <v>501021</v>
      </c>
      <c r="B29" s="93" t="s">
        <v>153</v>
      </c>
      <c r="C29" s="199">
        <v>318.34</v>
      </c>
      <c r="D29" s="199">
        <v>318.34</v>
      </c>
      <c r="E29" s="199">
        <v>318.34</v>
      </c>
      <c r="F29" s="196"/>
      <c r="G29" s="196"/>
      <c r="H29" s="196"/>
      <c r="I29" s="196"/>
      <c r="J29" s="196"/>
      <c r="K29" s="196"/>
      <c r="L29" s="196"/>
      <c r="M29" s="196"/>
      <c r="N29" s="203"/>
    </row>
    <row r="30" spans="1:14" ht="16.5" customHeight="1">
      <c r="A30" s="196">
        <v>501022</v>
      </c>
      <c r="B30" s="198" t="s">
        <v>154</v>
      </c>
      <c r="C30" s="199">
        <v>362.22</v>
      </c>
      <c r="D30" s="199">
        <v>362.22</v>
      </c>
      <c r="E30" s="199">
        <v>362.22</v>
      </c>
      <c r="F30" s="196"/>
      <c r="G30" s="196"/>
      <c r="H30" s="196"/>
      <c r="I30" s="196"/>
      <c r="J30" s="196"/>
      <c r="K30" s="196"/>
      <c r="L30" s="196"/>
      <c r="M30" s="196"/>
      <c r="N30" s="203"/>
    </row>
    <row r="31" spans="1:14" ht="16.5" customHeight="1">
      <c r="A31" s="196">
        <v>501023</v>
      </c>
      <c r="B31" s="93" t="s">
        <v>155</v>
      </c>
      <c r="C31" s="199">
        <v>363.44</v>
      </c>
      <c r="D31" s="199">
        <v>363.44</v>
      </c>
      <c r="E31" s="199">
        <v>363.44</v>
      </c>
      <c r="F31" s="196"/>
      <c r="G31" s="196"/>
      <c r="H31" s="196"/>
      <c r="I31" s="196"/>
      <c r="J31" s="196"/>
      <c r="K31" s="196"/>
      <c r="L31" s="196"/>
      <c r="M31" s="196"/>
      <c r="N31" s="203"/>
    </row>
    <row r="32" spans="1:14" ht="16.5" customHeight="1">
      <c r="A32" s="196">
        <v>501024</v>
      </c>
      <c r="B32" s="198" t="s">
        <v>156</v>
      </c>
      <c r="C32" s="199">
        <v>284.69</v>
      </c>
      <c r="D32" s="199">
        <v>284.69</v>
      </c>
      <c r="E32" s="199">
        <v>284.69</v>
      </c>
      <c r="F32" s="196"/>
      <c r="G32" s="196"/>
      <c r="H32" s="196"/>
      <c r="I32" s="196"/>
      <c r="J32" s="196"/>
      <c r="K32" s="196"/>
      <c r="L32" s="196"/>
      <c r="M32" s="196"/>
      <c r="N32" s="203"/>
    </row>
    <row r="33" spans="1:14" ht="16.5" customHeight="1">
      <c r="A33" s="196">
        <v>501025</v>
      </c>
      <c r="B33" s="93" t="s">
        <v>157</v>
      </c>
      <c r="C33" s="199">
        <v>31.06</v>
      </c>
      <c r="D33" s="199">
        <v>31.06</v>
      </c>
      <c r="E33" s="199">
        <v>31.06</v>
      </c>
      <c r="F33" s="196"/>
      <c r="G33" s="196"/>
      <c r="H33" s="196"/>
      <c r="I33" s="196"/>
      <c r="J33" s="196"/>
      <c r="K33" s="196"/>
      <c r="L33" s="196"/>
      <c r="M33" s="196"/>
      <c r="N33" s="203"/>
    </row>
    <row r="34" spans="1:14" ht="16.5" customHeight="1">
      <c r="A34" s="196">
        <v>501026</v>
      </c>
      <c r="B34" s="93" t="s">
        <v>158</v>
      </c>
      <c r="C34" s="199">
        <v>13.74</v>
      </c>
      <c r="D34" s="199">
        <v>13.74</v>
      </c>
      <c r="E34" s="199">
        <v>13.74</v>
      </c>
      <c r="F34" s="196"/>
      <c r="G34" s="196"/>
      <c r="H34" s="196"/>
      <c r="I34" s="196"/>
      <c r="J34" s="196"/>
      <c r="K34" s="196"/>
      <c r="L34" s="196"/>
      <c r="M34" s="196"/>
      <c r="N34" s="203"/>
    </row>
    <row r="35" spans="1:15" ht="16.5" customHeight="1">
      <c r="A35" s="196">
        <v>501027</v>
      </c>
      <c r="B35" s="93" t="s">
        <v>159</v>
      </c>
      <c r="C35" s="199">
        <v>13.67</v>
      </c>
      <c r="D35" s="199">
        <v>13.67</v>
      </c>
      <c r="E35" s="199">
        <v>13.67</v>
      </c>
      <c r="F35" s="93"/>
      <c r="G35" s="93"/>
      <c r="H35" s="93"/>
      <c r="I35" s="93"/>
      <c r="J35" s="93"/>
      <c r="K35" s="93"/>
      <c r="L35" s="93"/>
      <c r="M35" s="93"/>
      <c r="N35" s="204"/>
      <c r="O35" s="204"/>
    </row>
    <row r="36" spans="1:15" ht="16.5" customHeight="1">
      <c r="A36" s="196">
        <v>501028</v>
      </c>
      <c r="B36" s="93" t="s">
        <v>160</v>
      </c>
      <c r="C36" s="199">
        <v>28.01</v>
      </c>
      <c r="D36" s="199">
        <v>28.01</v>
      </c>
      <c r="E36" s="199">
        <v>28.01</v>
      </c>
      <c r="F36" s="93"/>
      <c r="G36" s="93"/>
      <c r="H36" s="93"/>
      <c r="I36" s="93"/>
      <c r="J36" s="93"/>
      <c r="K36" s="93"/>
      <c r="L36" s="93"/>
      <c r="M36" s="93"/>
      <c r="N36" s="204"/>
      <c r="O36" s="204"/>
    </row>
    <row r="37" spans="1:15" ht="16.5" customHeight="1">
      <c r="A37" s="196">
        <v>501029</v>
      </c>
      <c r="B37" s="93" t="s">
        <v>161</v>
      </c>
      <c r="C37" s="199">
        <v>18.97</v>
      </c>
      <c r="D37" s="199">
        <v>18.97</v>
      </c>
      <c r="E37" s="199">
        <v>18.97</v>
      </c>
      <c r="F37" s="93"/>
      <c r="G37" s="93"/>
      <c r="H37" s="93"/>
      <c r="I37" s="93"/>
      <c r="J37" s="198"/>
      <c r="K37" s="198"/>
      <c r="L37" s="198"/>
      <c r="M37" s="198"/>
      <c r="N37" s="204"/>
      <c r="O37" s="204"/>
    </row>
    <row r="38" spans="1:15" ht="16.5" customHeight="1">
      <c r="A38" s="196">
        <v>501030</v>
      </c>
      <c r="B38" s="198" t="s">
        <v>162</v>
      </c>
      <c r="C38" s="199">
        <v>25.79</v>
      </c>
      <c r="D38" s="199">
        <v>25.79</v>
      </c>
      <c r="E38" s="199">
        <v>25.79</v>
      </c>
      <c r="F38" s="93"/>
      <c r="G38" s="93"/>
      <c r="H38" s="198"/>
      <c r="I38" s="198"/>
      <c r="J38" s="198"/>
      <c r="K38" s="198"/>
      <c r="L38" s="198"/>
      <c r="M38" s="198"/>
      <c r="N38" s="204"/>
      <c r="O38" s="204"/>
    </row>
    <row r="39" spans="1:15" ht="16.5" customHeight="1">
      <c r="A39" s="196">
        <v>501031</v>
      </c>
      <c r="B39" s="93" t="s">
        <v>163</v>
      </c>
      <c r="C39" s="199">
        <v>28.79</v>
      </c>
      <c r="D39" s="199">
        <v>28.79</v>
      </c>
      <c r="E39" s="199">
        <v>28.79</v>
      </c>
      <c r="F39" s="93"/>
      <c r="G39" s="93"/>
      <c r="H39" s="198"/>
      <c r="I39" s="198"/>
      <c r="J39" s="198"/>
      <c r="K39" s="198"/>
      <c r="L39" s="198"/>
      <c r="M39" s="198"/>
      <c r="N39" s="204"/>
      <c r="O39" s="204"/>
    </row>
    <row r="40" spans="1:15" ht="16.5" customHeight="1">
      <c r="A40" s="196">
        <v>501032</v>
      </c>
      <c r="B40" s="198" t="s">
        <v>164</v>
      </c>
      <c r="C40" s="199">
        <v>41.14</v>
      </c>
      <c r="D40" s="199">
        <v>41.14</v>
      </c>
      <c r="E40" s="199">
        <v>41.14</v>
      </c>
      <c r="F40" s="93"/>
      <c r="G40" s="93"/>
      <c r="H40" s="93"/>
      <c r="I40" s="93"/>
      <c r="J40" s="198"/>
      <c r="K40" s="198"/>
      <c r="L40" s="198"/>
      <c r="M40" s="198"/>
      <c r="N40" s="204"/>
      <c r="O40" s="204"/>
    </row>
    <row r="41" spans="1:15" ht="16.5" customHeight="1">
      <c r="A41" s="196">
        <v>501033</v>
      </c>
      <c r="B41" s="93" t="s">
        <v>165</v>
      </c>
      <c r="C41" s="199">
        <v>29.25</v>
      </c>
      <c r="D41" s="199">
        <v>29.25</v>
      </c>
      <c r="E41" s="199">
        <v>29.25</v>
      </c>
      <c r="F41" s="93"/>
      <c r="G41" s="93"/>
      <c r="H41" s="93"/>
      <c r="I41" s="198"/>
      <c r="J41" s="198"/>
      <c r="K41" s="198"/>
      <c r="L41" s="198"/>
      <c r="M41" s="198"/>
      <c r="N41" s="204"/>
      <c r="O41" s="204"/>
    </row>
    <row r="42" spans="1:15" ht="16.5" customHeight="1">
      <c r="A42" s="196">
        <v>501034</v>
      </c>
      <c r="B42" s="93" t="s">
        <v>166</v>
      </c>
      <c r="C42" s="199">
        <v>37.6</v>
      </c>
      <c r="D42" s="199">
        <v>37.6</v>
      </c>
      <c r="E42" s="199">
        <v>37.6</v>
      </c>
      <c r="F42" s="93"/>
      <c r="G42" s="198"/>
      <c r="H42" s="198"/>
      <c r="I42" s="198"/>
      <c r="J42" s="198"/>
      <c r="K42" s="198"/>
      <c r="L42" s="198"/>
      <c r="M42" s="198"/>
      <c r="N42" s="204"/>
      <c r="O42" s="204"/>
    </row>
    <row r="43" spans="1:15" ht="16.5" customHeight="1">
      <c r="A43" s="196">
        <v>501035</v>
      </c>
      <c r="B43" s="198" t="s">
        <v>167</v>
      </c>
      <c r="C43" s="199">
        <v>40.66</v>
      </c>
      <c r="D43" s="199">
        <v>40.66</v>
      </c>
      <c r="E43" s="199">
        <v>40.66</v>
      </c>
      <c r="F43" s="93"/>
      <c r="G43" s="93"/>
      <c r="H43" s="198"/>
      <c r="I43" s="198"/>
      <c r="J43" s="198"/>
      <c r="K43" s="198"/>
      <c r="L43" s="93"/>
      <c r="M43" s="198"/>
      <c r="N43" s="204"/>
      <c r="O43" s="204"/>
    </row>
    <row r="44" spans="1:15" ht="16.5" customHeight="1">
      <c r="A44" s="196">
        <v>501036</v>
      </c>
      <c r="B44" s="198" t="s">
        <v>168</v>
      </c>
      <c r="C44" s="199">
        <v>13.74</v>
      </c>
      <c r="D44" s="199">
        <v>13.74</v>
      </c>
      <c r="E44" s="199">
        <v>13.74</v>
      </c>
      <c r="F44" s="198"/>
      <c r="G44" s="93"/>
      <c r="H44" s="198"/>
      <c r="I44" s="198"/>
      <c r="J44" s="198"/>
      <c r="K44" s="198"/>
      <c r="L44" s="198"/>
      <c r="M44" s="93"/>
      <c r="N44" s="204"/>
      <c r="O44" s="204"/>
    </row>
    <row r="45" spans="1:15" ht="16.5" customHeight="1">
      <c r="A45" s="196">
        <v>501037</v>
      </c>
      <c r="B45" s="93" t="s">
        <v>169</v>
      </c>
      <c r="C45" s="199">
        <v>21.9</v>
      </c>
      <c r="D45" s="199">
        <v>21.9</v>
      </c>
      <c r="E45" s="199">
        <v>21.9</v>
      </c>
      <c r="F45" s="198"/>
      <c r="G45" s="198"/>
      <c r="H45" s="198"/>
      <c r="I45" s="198"/>
      <c r="J45" s="198"/>
      <c r="K45" s="198"/>
      <c r="L45" s="198"/>
      <c r="M45" s="93"/>
      <c r="N45" s="204"/>
      <c r="O45" s="204"/>
    </row>
    <row r="46" spans="1:15" ht="16.5" customHeight="1">
      <c r="A46" s="196">
        <v>501038</v>
      </c>
      <c r="B46" s="93" t="s">
        <v>170</v>
      </c>
      <c r="C46" s="199">
        <v>40.09</v>
      </c>
      <c r="D46" s="199">
        <v>40.09</v>
      </c>
      <c r="E46" s="199">
        <v>40.09</v>
      </c>
      <c r="F46" s="198"/>
      <c r="G46" s="198"/>
      <c r="H46" s="198"/>
      <c r="I46" s="198"/>
      <c r="J46" s="198"/>
      <c r="K46" s="198"/>
      <c r="L46" s="198"/>
      <c r="M46" s="93"/>
      <c r="N46" s="205"/>
      <c r="O46" s="204"/>
    </row>
    <row r="47" spans="1:15" ht="16.5" customHeight="1">
      <c r="A47" s="198">
        <v>501039</v>
      </c>
      <c r="B47" s="200" t="s">
        <v>171</v>
      </c>
      <c r="C47" s="199">
        <v>31.76</v>
      </c>
      <c r="D47" s="199">
        <v>31.76</v>
      </c>
      <c r="E47" s="199">
        <v>31.76</v>
      </c>
      <c r="F47" s="198"/>
      <c r="G47" s="198"/>
      <c r="H47" s="198"/>
      <c r="I47" s="198"/>
      <c r="J47" s="198"/>
      <c r="K47" s="198"/>
      <c r="L47" s="198"/>
      <c r="M47" s="93"/>
      <c r="N47" s="204"/>
      <c r="O47" s="204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3" right="0.5895833333333333" top="0.4722222222222222" bottom="0.3145833333333333" header="0.5" footer="0.19652777777777777"/>
  <pageSetup fitToHeight="1000" fitToWidth="1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">
      <selection activeCell="D36" sqref="D36"/>
    </sheetView>
  </sheetViews>
  <sheetFormatPr defaultColWidth="9.16015625" defaultRowHeight="12.75" customHeight="1"/>
  <cols>
    <col min="1" max="1" width="40.5" style="0" customWidth="1"/>
    <col min="2" max="2" width="19" style="0" customWidth="1"/>
    <col min="3" max="3" width="29.5" style="0" customWidth="1"/>
    <col min="4" max="4" width="15.33203125" style="0" customWidth="1"/>
    <col min="5" max="5" width="32.16015625" style="0" customWidth="1"/>
    <col min="6" max="6" width="14.66015625" style="0" customWidth="1"/>
  </cols>
  <sheetData>
    <row r="1" spans="1:6" ht="12.75" customHeight="1">
      <c r="A1" s="134" t="s">
        <v>17</v>
      </c>
      <c r="B1" s="135"/>
      <c r="C1" s="135"/>
      <c r="D1" s="135"/>
      <c r="E1" s="135"/>
      <c r="F1" s="136"/>
    </row>
    <row r="2" spans="1:6" ht="15.75" customHeight="1">
      <c r="A2" s="137" t="s">
        <v>18</v>
      </c>
      <c r="B2" s="138"/>
      <c r="C2" s="138"/>
      <c r="D2" s="138"/>
      <c r="E2" s="138"/>
      <c r="F2" s="138"/>
    </row>
    <row r="3" spans="1:6" ht="15" customHeight="1">
      <c r="A3" s="139"/>
      <c r="B3" s="139"/>
      <c r="C3" s="140"/>
      <c r="D3" s="140"/>
      <c r="E3" s="141"/>
      <c r="F3" s="178" t="s">
        <v>41</v>
      </c>
    </row>
    <row r="4" spans="1:6" ht="17.25" customHeight="1">
      <c r="A4" s="142" t="s">
        <v>42</v>
      </c>
      <c r="B4" s="142"/>
      <c r="C4" s="142" t="s">
        <v>43</v>
      </c>
      <c r="D4" s="142"/>
      <c r="E4" s="142"/>
      <c r="F4" s="142"/>
    </row>
    <row r="5" spans="1:6" ht="17.25" customHeight="1">
      <c r="A5" s="142" t="s">
        <v>44</v>
      </c>
      <c r="B5" s="142" t="s">
        <v>45</v>
      </c>
      <c r="C5" s="142" t="s">
        <v>46</v>
      </c>
      <c r="D5" s="114" t="s">
        <v>45</v>
      </c>
      <c r="E5" s="142" t="s">
        <v>47</v>
      </c>
      <c r="F5" s="142" t="s">
        <v>45</v>
      </c>
    </row>
    <row r="6" spans="1:6" ht="17.25" customHeight="1">
      <c r="A6" s="179" t="s">
        <v>174</v>
      </c>
      <c r="B6" s="180">
        <v>6604.9724</v>
      </c>
      <c r="C6" s="87" t="s">
        <v>174</v>
      </c>
      <c r="D6" s="180">
        <v>6604.9724</v>
      </c>
      <c r="E6" s="87" t="s">
        <v>174</v>
      </c>
      <c r="F6" s="180">
        <v>6604.9724</v>
      </c>
    </row>
    <row r="7" spans="1:6" ht="17.25" customHeight="1">
      <c r="A7" s="143" t="s">
        <v>175</v>
      </c>
      <c r="B7" s="180">
        <v>6604.9724</v>
      </c>
      <c r="C7" s="181" t="s">
        <v>50</v>
      </c>
      <c r="D7" s="182"/>
      <c r="E7" s="150" t="s">
        <v>51</v>
      </c>
      <c r="F7" s="183">
        <v>4824.74</v>
      </c>
    </row>
    <row r="8" spans="1:8" ht="17.25" customHeight="1">
      <c r="A8" s="184" t="s">
        <v>176</v>
      </c>
      <c r="B8" s="183">
        <v>1780.2324</v>
      </c>
      <c r="C8" s="181" t="s">
        <v>53</v>
      </c>
      <c r="D8" s="185"/>
      <c r="E8" s="150" t="s">
        <v>54</v>
      </c>
      <c r="F8" s="183">
        <v>3999.27</v>
      </c>
      <c r="H8" s="79"/>
    </row>
    <row r="9" spans="1:6" ht="17.25" customHeight="1">
      <c r="A9" s="143" t="s">
        <v>177</v>
      </c>
      <c r="B9" s="87"/>
      <c r="C9" s="181" t="s">
        <v>56</v>
      </c>
      <c r="D9" s="185"/>
      <c r="E9" s="150" t="s">
        <v>57</v>
      </c>
      <c r="F9" s="183">
        <v>402.24</v>
      </c>
    </row>
    <row r="10" spans="1:6" ht="17.25" customHeight="1">
      <c r="A10" s="143" t="s">
        <v>178</v>
      </c>
      <c r="B10" s="87"/>
      <c r="C10" s="181" t="s">
        <v>59</v>
      </c>
      <c r="D10" s="185"/>
      <c r="E10" s="150" t="s">
        <v>60</v>
      </c>
      <c r="F10" s="183">
        <v>423.23</v>
      </c>
    </row>
    <row r="11" spans="1:6" ht="17.25" customHeight="1">
      <c r="A11" s="143"/>
      <c r="B11" s="185"/>
      <c r="C11" s="181" t="s">
        <v>62</v>
      </c>
      <c r="D11" s="185"/>
      <c r="E11" s="150" t="s">
        <v>63</v>
      </c>
      <c r="F11" s="87"/>
    </row>
    <row r="12" spans="1:6" ht="17.25" customHeight="1">
      <c r="A12" s="143"/>
      <c r="B12" s="185"/>
      <c r="C12" s="181" t="s">
        <v>65</v>
      </c>
      <c r="D12" s="185"/>
      <c r="E12" s="150" t="s">
        <v>66</v>
      </c>
      <c r="F12" s="183">
        <v>1780.2324</v>
      </c>
    </row>
    <row r="13" spans="1:6" ht="17.25" customHeight="1">
      <c r="A13" s="143"/>
      <c r="B13" s="185"/>
      <c r="C13" s="181" t="s">
        <v>68</v>
      </c>
      <c r="D13" s="185"/>
      <c r="E13" s="186" t="s">
        <v>54</v>
      </c>
      <c r="F13" s="87"/>
    </row>
    <row r="14" spans="1:6" ht="17.25" customHeight="1">
      <c r="A14" s="143"/>
      <c r="B14" s="185"/>
      <c r="C14" s="181" t="s">
        <v>70</v>
      </c>
      <c r="D14" s="185"/>
      <c r="E14" s="186" t="s">
        <v>57</v>
      </c>
      <c r="F14" s="183">
        <v>1470.4399</v>
      </c>
    </row>
    <row r="15" spans="1:6" ht="17.25" customHeight="1">
      <c r="A15" s="187"/>
      <c r="B15" s="185"/>
      <c r="C15" s="181" t="s">
        <v>72</v>
      </c>
      <c r="D15" s="185"/>
      <c r="E15" s="186" t="s">
        <v>73</v>
      </c>
      <c r="F15" s="183">
        <v>167</v>
      </c>
    </row>
    <row r="16" spans="1:6" ht="17.25" customHeight="1">
      <c r="A16" s="187"/>
      <c r="B16" s="185"/>
      <c r="C16" s="181" t="s">
        <v>75</v>
      </c>
      <c r="D16" s="185"/>
      <c r="E16" s="186" t="s">
        <v>76</v>
      </c>
      <c r="F16" s="87"/>
    </row>
    <row r="17" spans="1:6" ht="17.25" customHeight="1">
      <c r="A17" s="187"/>
      <c r="B17" s="185"/>
      <c r="C17" s="181" t="s">
        <v>78</v>
      </c>
      <c r="D17" s="185"/>
      <c r="E17" s="186" t="s">
        <v>79</v>
      </c>
      <c r="F17" s="87"/>
    </row>
    <row r="18" spans="1:6" ht="17.25" customHeight="1">
      <c r="A18" s="187"/>
      <c r="B18" s="188"/>
      <c r="C18" s="181" t="s">
        <v>80</v>
      </c>
      <c r="D18" s="185"/>
      <c r="E18" s="186" t="s">
        <v>81</v>
      </c>
      <c r="F18" s="183">
        <v>142.7925</v>
      </c>
    </row>
    <row r="19" spans="1:6" ht="17.25" customHeight="1">
      <c r="A19" s="152"/>
      <c r="B19" s="189"/>
      <c r="C19" s="181" t="s">
        <v>82</v>
      </c>
      <c r="D19" s="180">
        <v>6604.9724</v>
      </c>
      <c r="E19" s="186" t="s">
        <v>83</v>
      </c>
      <c r="F19" s="87"/>
    </row>
    <row r="20" spans="1:6" ht="17.25" customHeight="1">
      <c r="A20" s="152"/>
      <c r="B20" s="188"/>
      <c r="C20" s="181" t="s">
        <v>84</v>
      </c>
      <c r="D20" s="185"/>
      <c r="E20" s="186" t="s">
        <v>85</v>
      </c>
      <c r="F20" s="87"/>
    </row>
    <row r="21" spans="1:6" ht="17.25" customHeight="1">
      <c r="A21" s="153"/>
      <c r="B21" s="188"/>
      <c r="C21" s="181" t="s">
        <v>86</v>
      </c>
      <c r="D21" s="146"/>
      <c r="E21" s="186" t="s">
        <v>87</v>
      </c>
      <c r="F21" s="87"/>
    </row>
    <row r="22" spans="1:6" ht="17.25" customHeight="1">
      <c r="A22" s="155"/>
      <c r="B22" s="188"/>
      <c r="C22" s="181" t="s">
        <v>88</v>
      </c>
      <c r="D22" s="146"/>
      <c r="E22" s="190" t="s">
        <v>89</v>
      </c>
      <c r="F22" s="183"/>
    </row>
    <row r="23" spans="1:6" ht="17.25" customHeight="1">
      <c r="A23" s="191"/>
      <c r="B23" s="188"/>
      <c r="C23" s="181" t="s">
        <v>90</v>
      </c>
      <c r="D23" s="146"/>
      <c r="E23" s="156" t="s">
        <v>91</v>
      </c>
      <c r="F23" s="185"/>
    </row>
    <row r="24" spans="1:6" ht="17.25" customHeight="1">
      <c r="A24" s="191"/>
      <c r="B24" s="188"/>
      <c r="C24" s="181" t="s">
        <v>92</v>
      </c>
      <c r="D24" s="146"/>
      <c r="E24" s="156" t="s">
        <v>93</v>
      </c>
      <c r="F24" s="185"/>
    </row>
    <row r="25" spans="1:7" ht="17.25" customHeight="1">
      <c r="A25" s="191"/>
      <c r="B25" s="188"/>
      <c r="C25" s="181" t="s">
        <v>94</v>
      </c>
      <c r="D25" s="146"/>
      <c r="E25" s="156" t="s">
        <v>95</v>
      </c>
      <c r="F25" s="185"/>
      <c r="G25" s="79"/>
    </row>
    <row r="26" spans="1:8" ht="17.25" customHeight="1">
      <c r="A26" s="191"/>
      <c r="B26" s="188"/>
      <c r="C26" s="181" t="s">
        <v>96</v>
      </c>
      <c r="D26" s="146"/>
      <c r="E26" s="150"/>
      <c r="F26" s="185"/>
      <c r="G26" s="79"/>
      <c r="H26" s="79"/>
    </row>
    <row r="27" spans="1:8" ht="17.25" customHeight="1">
      <c r="A27" s="155"/>
      <c r="B27" s="189"/>
      <c r="C27" s="181" t="s">
        <v>97</v>
      </c>
      <c r="D27" s="146"/>
      <c r="E27" s="150"/>
      <c r="F27" s="185"/>
      <c r="G27" s="79"/>
      <c r="H27" s="79"/>
    </row>
    <row r="28" spans="1:8" ht="17.25" customHeight="1">
      <c r="A28" s="191"/>
      <c r="B28" s="188"/>
      <c r="C28" s="181" t="s">
        <v>98</v>
      </c>
      <c r="D28" s="146"/>
      <c r="E28" s="150"/>
      <c r="F28" s="185"/>
      <c r="G28" s="79"/>
      <c r="H28" s="79"/>
    </row>
    <row r="29" spans="1:8" ht="17.25" customHeight="1">
      <c r="A29" s="155"/>
      <c r="B29" s="189"/>
      <c r="C29" s="181" t="s">
        <v>99</v>
      </c>
      <c r="D29" s="146"/>
      <c r="E29" s="150"/>
      <c r="F29" s="185"/>
      <c r="G29" s="79"/>
      <c r="H29" s="79"/>
    </row>
    <row r="30" spans="1:7" ht="17.25" customHeight="1">
      <c r="A30" s="155"/>
      <c r="B30" s="188"/>
      <c r="C30" s="181" t="s">
        <v>100</v>
      </c>
      <c r="D30" s="146"/>
      <c r="E30" s="150"/>
      <c r="F30" s="185"/>
      <c r="G30" s="79"/>
    </row>
    <row r="31" spans="1:6" ht="17.25" customHeight="1">
      <c r="A31" s="155"/>
      <c r="B31" s="188"/>
      <c r="C31" s="181" t="s">
        <v>101</v>
      </c>
      <c r="D31" s="146"/>
      <c r="E31" s="150"/>
      <c r="F31" s="185"/>
    </row>
    <row r="32" spans="1:6" ht="17.25" customHeight="1">
      <c r="A32" s="155"/>
      <c r="B32" s="188"/>
      <c r="C32" s="181" t="s">
        <v>102</v>
      </c>
      <c r="D32" s="146"/>
      <c r="E32" s="150"/>
      <c r="F32" s="185"/>
    </row>
    <row r="33" spans="1:8" ht="17.25" customHeight="1">
      <c r="A33" s="155"/>
      <c r="B33" s="188"/>
      <c r="C33" s="181" t="s">
        <v>103</v>
      </c>
      <c r="D33" s="146"/>
      <c r="E33" s="150"/>
      <c r="F33" s="185"/>
      <c r="G33" s="79"/>
      <c r="H33" s="79"/>
    </row>
    <row r="34" spans="1:6" ht="17.25" customHeight="1">
      <c r="A34" s="153"/>
      <c r="B34" s="188"/>
      <c r="C34" s="181" t="s">
        <v>104</v>
      </c>
      <c r="D34" s="146"/>
      <c r="E34" s="150"/>
      <c r="F34" s="185"/>
    </row>
    <row r="35" spans="1:6" ht="17.25" customHeight="1">
      <c r="A35" s="155"/>
      <c r="B35" s="188"/>
      <c r="C35" s="145"/>
      <c r="D35" s="157"/>
      <c r="E35" s="143"/>
      <c r="F35" s="192"/>
    </row>
    <row r="36" spans="1:6" ht="17.25" customHeight="1">
      <c r="A36" s="114" t="s">
        <v>105</v>
      </c>
      <c r="B36" s="82">
        <f>B6</f>
        <v>6604.9724</v>
      </c>
      <c r="C36" s="82" t="s">
        <v>106</v>
      </c>
      <c r="D36" s="180">
        <v>6604.9724</v>
      </c>
      <c r="E36" s="82" t="s">
        <v>106</v>
      </c>
      <c r="F36" s="82">
        <f>SUM(F6)</f>
        <v>6604.9724</v>
      </c>
    </row>
    <row r="37" spans="1:6" ht="17.25" customHeight="1">
      <c r="A37" s="181" t="s">
        <v>111</v>
      </c>
      <c r="B37" s="82">
        <f>B38+B39</f>
        <v>0</v>
      </c>
      <c r="C37" s="82" t="s">
        <v>108</v>
      </c>
      <c r="D37" s="82">
        <f>SUM(B41)-SUM(D36)</f>
        <v>0</v>
      </c>
      <c r="E37" s="82" t="s">
        <v>108</v>
      </c>
      <c r="F37" s="82">
        <f>D37</f>
        <v>0</v>
      </c>
    </row>
    <row r="38" spans="1:6" ht="17.25" customHeight="1">
      <c r="A38" s="181" t="s">
        <v>112</v>
      </c>
      <c r="B38" s="82"/>
      <c r="C38" s="82"/>
      <c r="D38" s="82"/>
      <c r="E38" s="82"/>
      <c r="F38" s="82"/>
    </row>
    <row r="39" spans="1:6" ht="17.25" customHeight="1">
      <c r="A39" s="181" t="s">
        <v>179</v>
      </c>
      <c r="B39" s="188"/>
      <c r="C39" s="193"/>
      <c r="D39" s="194"/>
      <c r="E39" s="155"/>
      <c r="F39" s="157"/>
    </row>
    <row r="40" spans="1:6" ht="17.25" customHeight="1">
      <c r="A40" s="155"/>
      <c r="B40" s="188"/>
      <c r="C40" s="153"/>
      <c r="D40" s="194"/>
      <c r="E40" s="153"/>
      <c r="F40" s="194"/>
    </row>
    <row r="41" spans="1:6" ht="17.25" customHeight="1">
      <c r="A41" s="142" t="s">
        <v>114</v>
      </c>
      <c r="B41" s="82">
        <f>B36+B37</f>
        <v>6604.9724</v>
      </c>
      <c r="C41" s="82" t="s">
        <v>115</v>
      </c>
      <c r="D41" s="180">
        <v>6604.9724</v>
      </c>
      <c r="E41" s="82" t="s">
        <v>115</v>
      </c>
      <c r="F41" s="82">
        <f>F7+F12</f>
        <v>6604.9724</v>
      </c>
    </row>
    <row r="42" spans="4:6" ht="12.75" customHeight="1">
      <c r="D42" s="79"/>
      <c r="F42" s="79"/>
    </row>
    <row r="43" spans="4:6" ht="12.75" customHeight="1">
      <c r="D43" s="79"/>
      <c r="F43" s="79"/>
    </row>
    <row r="44" spans="4:6" ht="12.75" customHeight="1">
      <c r="D44" s="79"/>
      <c r="F44" s="79"/>
    </row>
    <row r="45" spans="4:6" ht="12.75" customHeight="1">
      <c r="D45" s="79"/>
      <c r="F45" s="79"/>
    </row>
    <row r="46" spans="4:6" ht="12.75" customHeight="1">
      <c r="D46" s="79"/>
      <c r="F46" s="79"/>
    </row>
    <row r="47" spans="4:6" ht="12.75" customHeight="1">
      <c r="D47" s="79"/>
      <c r="F47" s="79"/>
    </row>
    <row r="48" spans="4:6" ht="12.75" customHeight="1">
      <c r="D48" s="79"/>
      <c r="F48" s="79"/>
    </row>
    <row r="49" spans="4:6" ht="12.75" customHeight="1">
      <c r="D49" s="79"/>
      <c r="F49" s="79"/>
    </row>
    <row r="50" spans="4:6" ht="12.75" customHeight="1">
      <c r="D50" s="79"/>
      <c r="F50" s="79"/>
    </row>
    <row r="51" spans="4:6" ht="12.75" customHeight="1">
      <c r="D51" s="79"/>
      <c r="F51" s="79"/>
    </row>
    <row r="52" spans="4:6" ht="12.75" customHeight="1">
      <c r="D52" s="79"/>
      <c r="F52" s="79"/>
    </row>
    <row r="53" spans="4:6" ht="12.75" customHeight="1">
      <c r="D53" s="79"/>
      <c r="F53" s="79"/>
    </row>
    <row r="54" spans="4:6" ht="12.75" customHeight="1">
      <c r="D54" s="79"/>
      <c r="F54" s="79"/>
    </row>
    <row r="55" ht="12.75" customHeight="1">
      <c r="F55" s="79"/>
    </row>
    <row r="56" ht="12.75" customHeight="1">
      <c r="F56" s="79"/>
    </row>
    <row r="57" ht="12.75" customHeight="1">
      <c r="F57" s="79"/>
    </row>
    <row r="58" ht="12.75" customHeight="1">
      <c r="F58" s="79"/>
    </row>
    <row r="59" ht="12.75" customHeight="1">
      <c r="F59" s="79"/>
    </row>
    <row r="60" ht="12.75" customHeight="1">
      <c r="F60" s="79"/>
    </row>
  </sheetData>
  <sheetProtection/>
  <mergeCells count="3">
    <mergeCell ref="A3:B3"/>
    <mergeCell ref="A4:B4"/>
    <mergeCell ref="C4:F4"/>
  </mergeCells>
  <printOptions horizontalCentered="1"/>
  <pageMargins left="0.11944444444444445" right="0.2" top="1.1805555555555556" bottom="0.6298611111111111" header="0" footer="0"/>
  <pageSetup fitToHeight="1" fitToWidth="1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12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" width="18.33203125" style="0" customWidth="1"/>
    <col min="2" max="2" width="26.5" style="0" customWidth="1"/>
    <col min="3" max="4" width="21.33203125" style="0" customWidth="1"/>
    <col min="5" max="5" width="16" style="0" customWidth="1"/>
    <col min="6" max="6" width="19.66015625" style="0" customWidth="1"/>
    <col min="7" max="7" width="9.5" style="0" customWidth="1"/>
  </cols>
  <sheetData>
    <row r="1" ht="30" customHeight="1">
      <c r="A1" s="79" t="s">
        <v>19</v>
      </c>
    </row>
    <row r="2" spans="1:7" ht="28.5" customHeight="1">
      <c r="A2" s="162" t="s">
        <v>20</v>
      </c>
      <c r="B2" s="162"/>
      <c r="C2" s="162"/>
      <c r="D2" s="162"/>
      <c r="E2" s="162"/>
      <c r="F2" s="162"/>
      <c r="G2" s="162"/>
    </row>
    <row r="3" ht="22.5" customHeight="1">
      <c r="G3" s="78" t="s">
        <v>41</v>
      </c>
    </row>
    <row r="4" spans="1:7" ht="23.25" customHeight="1">
      <c r="A4" s="164" t="s">
        <v>180</v>
      </c>
      <c r="B4" s="164" t="s">
        <v>181</v>
      </c>
      <c r="C4" s="164" t="s">
        <v>121</v>
      </c>
      <c r="D4" s="164" t="s">
        <v>182</v>
      </c>
      <c r="E4" s="164" t="s">
        <v>183</v>
      </c>
      <c r="F4" s="164" t="s">
        <v>184</v>
      </c>
      <c r="G4" s="164" t="s">
        <v>185</v>
      </c>
    </row>
    <row r="5" spans="1:7" ht="23.25" customHeight="1">
      <c r="A5" s="164" t="s">
        <v>131</v>
      </c>
      <c r="B5" s="164" t="s">
        <v>131</v>
      </c>
      <c r="C5" s="164">
        <v>1</v>
      </c>
      <c r="D5" s="164">
        <v>2</v>
      </c>
      <c r="E5" s="164">
        <v>3</v>
      </c>
      <c r="F5" s="164">
        <v>4</v>
      </c>
      <c r="G5" s="164" t="s">
        <v>131</v>
      </c>
    </row>
    <row r="6" spans="1:7" s="169" customFormat="1" ht="31.5" customHeight="1">
      <c r="A6" s="170">
        <v>213</v>
      </c>
      <c r="B6" s="170" t="s">
        <v>186</v>
      </c>
      <c r="C6" s="171">
        <f>D6+E6+F6</f>
        <v>6604.9724</v>
      </c>
      <c r="D6" s="171">
        <f>D7+D8+D9+D10+D12</f>
        <v>4417.2699999999995</v>
      </c>
      <c r="E6" s="171">
        <f>E9+E10+E12</f>
        <v>407.46999999999997</v>
      </c>
      <c r="F6" s="171">
        <v>1780.2324</v>
      </c>
      <c r="G6" s="171"/>
    </row>
    <row r="7" spans="1:7" s="169" customFormat="1" ht="25.5" customHeight="1">
      <c r="A7" s="172">
        <v>2080599</v>
      </c>
      <c r="B7" s="173" t="s">
        <v>187</v>
      </c>
      <c r="C7" s="171">
        <f aca="true" t="shared" si="0" ref="C7:C12">D7+E7+F7</f>
        <v>21.13</v>
      </c>
      <c r="D7" s="174">
        <v>21.13</v>
      </c>
      <c r="E7" s="171"/>
      <c r="F7" s="171"/>
      <c r="G7" s="171"/>
    </row>
    <row r="8" spans="1:7" s="169" customFormat="1" ht="23.25" customHeight="1">
      <c r="A8" s="175">
        <v>2210201</v>
      </c>
      <c r="B8" s="176" t="s">
        <v>188</v>
      </c>
      <c r="C8" s="171">
        <f t="shared" si="0"/>
        <v>302.61</v>
      </c>
      <c r="D8" s="177">
        <v>302.61</v>
      </c>
      <c r="E8" s="177"/>
      <c r="F8" s="171"/>
      <c r="G8" s="171"/>
    </row>
    <row r="9" spans="1:7" s="169" customFormat="1" ht="23.25" customHeight="1">
      <c r="A9" s="175">
        <v>2130101</v>
      </c>
      <c r="B9" s="176" t="s">
        <v>189</v>
      </c>
      <c r="C9" s="171">
        <f t="shared" si="0"/>
        <v>67.96</v>
      </c>
      <c r="D9" s="177">
        <v>57.18</v>
      </c>
      <c r="E9" s="177">
        <v>10.78</v>
      </c>
      <c r="F9" s="171"/>
      <c r="G9" s="171"/>
    </row>
    <row r="10" spans="1:7" s="169" customFormat="1" ht="23.25" customHeight="1">
      <c r="A10" s="175">
        <v>2130309</v>
      </c>
      <c r="B10" s="176" t="s">
        <v>190</v>
      </c>
      <c r="C10" s="171">
        <f t="shared" si="0"/>
        <v>33.17</v>
      </c>
      <c r="D10" s="177">
        <v>27.94</v>
      </c>
      <c r="E10" s="177">
        <v>5.23</v>
      </c>
      <c r="F10" s="171"/>
      <c r="G10" s="171"/>
    </row>
    <row r="11" spans="1:7" s="169" customFormat="1" ht="24.75" customHeight="1">
      <c r="A11" s="175">
        <v>2130102</v>
      </c>
      <c r="B11" s="176" t="s">
        <v>191</v>
      </c>
      <c r="C11" s="171">
        <f t="shared" si="0"/>
        <v>1780.2324</v>
      </c>
      <c r="D11" s="171"/>
      <c r="E11" s="171"/>
      <c r="F11" s="177">
        <v>1780.2324</v>
      </c>
      <c r="G11" s="171"/>
    </row>
    <row r="12" spans="1:7" s="169" customFormat="1" ht="27" customHeight="1">
      <c r="A12" s="175">
        <v>2130104</v>
      </c>
      <c r="B12" s="176" t="s">
        <v>192</v>
      </c>
      <c r="C12" s="171">
        <f t="shared" si="0"/>
        <v>4399.87</v>
      </c>
      <c r="D12" s="177">
        <v>4008.41</v>
      </c>
      <c r="E12" s="171">
        <v>391.46</v>
      </c>
      <c r="F12" s="171"/>
      <c r="G12" s="171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G48"/>
  <sheetViews>
    <sheetView showGridLines="0" showZeros="0" workbookViewId="0" topLeftCell="A1">
      <pane xSplit="2" ySplit="1" topLeftCell="C2" activePane="bottomRight" state="frozen"/>
      <selection pane="bottomRight" activeCell="A1" sqref="A1:IV65536"/>
    </sheetView>
  </sheetViews>
  <sheetFormatPr defaultColWidth="12" defaultRowHeight="11.25"/>
  <cols>
    <col min="1" max="1" width="12" style="5" customWidth="1"/>
    <col min="2" max="2" width="22" style="5" customWidth="1"/>
    <col min="3" max="3" width="16.83203125" style="5" customWidth="1"/>
    <col min="4" max="4" width="15.16015625" style="5" customWidth="1"/>
    <col min="5" max="5" width="15.83203125" style="5" customWidth="1"/>
    <col min="6" max="7" width="13.33203125" style="5" customWidth="1"/>
    <col min="8" max="8" width="11.33203125" style="5" customWidth="1"/>
    <col min="9" max="9" width="12" style="5" customWidth="1"/>
    <col min="10" max="10" width="13.5" style="5" customWidth="1"/>
    <col min="11" max="11" width="14.83203125" style="5" customWidth="1"/>
    <col min="12" max="12" width="13.33203125" style="5" customWidth="1"/>
    <col min="13" max="13" width="10.33203125" style="5" customWidth="1"/>
    <col min="14" max="14" width="8.66015625" style="5" customWidth="1"/>
    <col min="15" max="15" width="9.5" style="5" customWidth="1"/>
    <col min="16" max="16" width="9" style="5" customWidth="1"/>
    <col min="17" max="17" width="9.83203125" style="5" customWidth="1"/>
    <col min="18" max="18" width="9" style="5" customWidth="1"/>
    <col min="19" max="19" width="5.83203125" style="5" customWidth="1"/>
    <col min="20" max="20" width="10.33203125" style="5" customWidth="1"/>
    <col min="21" max="21" width="9.16015625" style="5" customWidth="1"/>
    <col min="22" max="22" width="10.33203125" style="5" customWidth="1"/>
    <col min="23" max="23" width="16.66015625" style="5" customWidth="1"/>
    <col min="24" max="24" width="22.16015625" style="5" customWidth="1"/>
    <col min="25" max="25" width="15.33203125" style="5" customWidth="1"/>
    <col min="26" max="26" width="14.83203125" style="5" customWidth="1"/>
    <col min="27" max="28" width="16.83203125" style="5" customWidth="1"/>
    <col min="29" max="29" width="14.33203125" style="5" customWidth="1"/>
    <col min="30" max="30" width="17.66015625" style="5" customWidth="1"/>
    <col min="31" max="31" width="17.16015625" style="5" customWidth="1"/>
    <col min="32" max="32" width="17.66015625" style="5" customWidth="1"/>
    <col min="33" max="254" width="12" style="5" customWidth="1"/>
  </cols>
  <sheetData>
    <row r="1" spans="1:33" s="1" customFormat="1" ht="24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 t="s">
        <v>193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"/>
    </row>
    <row r="2" spans="1:33" s="1" customFormat="1" ht="10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41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41</v>
      </c>
      <c r="AF2" s="3"/>
      <c r="AG2" s="2"/>
    </row>
    <row r="3" spans="1:32" s="2" customFormat="1" ht="18" customHeight="1">
      <c r="A3" s="7" t="s">
        <v>194</v>
      </c>
      <c r="B3" s="7" t="s">
        <v>117</v>
      </c>
      <c r="C3" s="8" t="s">
        <v>121</v>
      </c>
      <c r="D3" s="9" t="s">
        <v>195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  <c r="Q3" s="9" t="s">
        <v>195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22"/>
    </row>
    <row r="4" spans="1:32" s="2" customFormat="1" ht="22.5" customHeight="1">
      <c r="A4" s="7"/>
      <c r="B4" s="7"/>
      <c r="C4" s="8"/>
      <c r="D4" s="11" t="s">
        <v>196</v>
      </c>
      <c r="E4" s="12"/>
      <c r="F4" s="12"/>
      <c r="G4" s="12"/>
      <c r="H4" s="12"/>
      <c r="I4" s="23" t="s">
        <v>197</v>
      </c>
      <c r="J4" s="24"/>
      <c r="K4" s="24"/>
      <c r="L4" s="24"/>
      <c r="M4" s="24"/>
      <c r="N4" s="24"/>
      <c r="O4" s="24"/>
      <c r="P4" s="25"/>
      <c r="Q4" s="23" t="s">
        <v>197</v>
      </c>
      <c r="R4" s="24"/>
      <c r="S4" s="24"/>
      <c r="T4" s="24"/>
      <c r="U4" s="24"/>
      <c r="V4" s="25"/>
      <c r="W4" s="30"/>
      <c r="X4" s="30" t="s">
        <v>198</v>
      </c>
      <c r="Y4" s="34" t="s">
        <v>199</v>
      </c>
      <c r="Z4" s="30"/>
      <c r="AA4" s="30"/>
      <c r="AB4" s="35"/>
      <c r="AC4" s="11" t="s">
        <v>200</v>
      </c>
      <c r="AD4" s="11"/>
      <c r="AE4" s="11"/>
      <c r="AF4" s="11"/>
    </row>
    <row r="5" spans="1:32" s="3" customFormat="1" ht="30" customHeight="1">
      <c r="A5" s="7"/>
      <c r="B5" s="7"/>
      <c r="C5" s="8"/>
      <c r="D5" s="11"/>
      <c r="E5" s="12"/>
      <c r="F5" s="12"/>
      <c r="G5" s="12"/>
      <c r="H5" s="12"/>
      <c r="I5" s="26"/>
      <c r="J5" s="27"/>
      <c r="K5" s="27"/>
      <c r="L5" s="27"/>
      <c r="M5" s="27"/>
      <c r="N5" s="27"/>
      <c r="O5" s="27"/>
      <c r="P5" s="28"/>
      <c r="Q5" s="26"/>
      <c r="R5" s="27"/>
      <c r="S5" s="27"/>
      <c r="T5" s="27"/>
      <c r="U5" s="27"/>
      <c r="V5" s="28"/>
      <c r="W5" s="31"/>
      <c r="X5" s="31"/>
      <c r="Y5" s="36"/>
      <c r="Z5" s="31"/>
      <c r="AA5" s="31"/>
      <c r="AB5" s="37"/>
      <c r="AC5" s="11"/>
      <c r="AD5" s="11"/>
      <c r="AE5" s="11"/>
      <c r="AF5" s="11"/>
    </row>
    <row r="6" spans="1:32" s="3" customFormat="1" ht="30" customHeight="1">
      <c r="A6" s="7"/>
      <c r="B6" s="7"/>
      <c r="C6" s="8"/>
      <c r="D6" s="11" t="s">
        <v>129</v>
      </c>
      <c r="E6" s="13">
        <v>50101</v>
      </c>
      <c r="F6" s="13">
        <v>50102</v>
      </c>
      <c r="G6" s="13" t="s">
        <v>201</v>
      </c>
      <c r="H6" s="13">
        <v>50199</v>
      </c>
      <c r="I6" s="13" t="s">
        <v>129</v>
      </c>
      <c r="J6" s="11">
        <v>50201</v>
      </c>
      <c r="K6" s="7"/>
      <c r="L6" s="7"/>
      <c r="M6" s="7"/>
      <c r="N6" s="11">
        <v>50202</v>
      </c>
      <c r="O6" s="11">
        <v>50203</v>
      </c>
      <c r="P6" s="11">
        <v>50204</v>
      </c>
      <c r="Q6" s="11">
        <v>50205</v>
      </c>
      <c r="R6" s="11">
        <v>50206</v>
      </c>
      <c r="S6" s="11">
        <v>50207</v>
      </c>
      <c r="T6" s="11">
        <v>50208</v>
      </c>
      <c r="U6" s="11">
        <v>50209</v>
      </c>
      <c r="V6" s="11">
        <v>50299</v>
      </c>
      <c r="W6" s="32" t="s">
        <v>129</v>
      </c>
      <c r="X6" s="11">
        <v>50399</v>
      </c>
      <c r="Y6" s="11" t="s">
        <v>129</v>
      </c>
      <c r="Z6" s="11">
        <v>50501</v>
      </c>
      <c r="AA6" s="11">
        <v>50502</v>
      </c>
      <c r="AB6" s="11">
        <v>50599</v>
      </c>
      <c r="AC6" s="29" t="s">
        <v>129</v>
      </c>
      <c r="AD6" s="11">
        <v>50901</v>
      </c>
      <c r="AE6" s="11">
        <v>50905</v>
      </c>
      <c r="AF6" s="11">
        <v>50999</v>
      </c>
    </row>
    <row r="7" spans="1:32" s="3" customFormat="1" ht="51.75" customHeight="1">
      <c r="A7" s="7"/>
      <c r="B7" s="7"/>
      <c r="C7" s="8"/>
      <c r="D7" s="11"/>
      <c r="E7" s="12" t="s">
        <v>202</v>
      </c>
      <c r="F7" s="12" t="s">
        <v>203</v>
      </c>
      <c r="G7" s="12" t="s">
        <v>188</v>
      </c>
      <c r="H7" s="12" t="s">
        <v>204</v>
      </c>
      <c r="I7" s="13"/>
      <c r="J7" s="29" t="s">
        <v>205</v>
      </c>
      <c r="K7" s="7" t="s">
        <v>206</v>
      </c>
      <c r="L7" s="7" t="s">
        <v>207</v>
      </c>
      <c r="M7" s="7" t="s">
        <v>208</v>
      </c>
      <c r="N7" s="29" t="s">
        <v>209</v>
      </c>
      <c r="O7" s="29" t="s">
        <v>210</v>
      </c>
      <c r="P7" s="29" t="s">
        <v>211</v>
      </c>
      <c r="Q7" s="29" t="s">
        <v>212</v>
      </c>
      <c r="R7" s="29" t="s">
        <v>213</v>
      </c>
      <c r="S7" s="29" t="s">
        <v>214</v>
      </c>
      <c r="T7" s="29" t="s">
        <v>215</v>
      </c>
      <c r="U7" s="29" t="s">
        <v>216</v>
      </c>
      <c r="V7" s="29" t="s">
        <v>217</v>
      </c>
      <c r="W7" s="33"/>
      <c r="X7" s="29" t="s">
        <v>218</v>
      </c>
      <c r="Y7" s="11"/>
      <c r="Z7" s="38" t="s">
        <v>219</v>
      </c>
      <c r="AA7" s="38" t="s">
        <v>220</v>
      </c>
      <c r="AB7" s="38" t="s">
        <v>221</v>
      </c>
      <c r="AC7" s="29"/>
      <c r="AD7" s="29" t="s">
        <v>222</v>
      </c>
      <c r="AE7" s="29" t="s">
        <v>187</v>
      </c>
      <c r="AF7" s="29" t="s">
        <v>223</v>
      </c>
    </row>
    <row r="8" spans="1:32" s="4" customFormat="1" ht="21" customHeight="1">
      <c r="A8" s="14"/>
      <c r="B8" s="15" t="s">
        <v>224</v>
      </c>
      <c r="C8" s="16">
        <f>SUM(C9:C48)</f>
        <v>6604.972400000001</v>
      </c>
      <c r="D8" s="16">
        <f aca="true" t="shared" si="0" ref="D8:F8">SUM(D9:D47)</f>
        <v>369.85</v>
      </c>
      <c r="E8" s="16">
        <f t="shared" si="0"/>
        <v>257.24</v>
      </c>
      <c r="F8" s="16">
        <f t="shared" si="0"/>
        <v>73.67</v>
      </c>
      <c r="G8" s="16">
        <f aca="true" t="shared" si="1" ref="G8:J8">SUM(G9:G48)</f>
        <v>29.150000000000002</v>
      </c>
      <c r="H8" s="16">
        <f aca="true" t="shared" si="2" ref="H8:V8">SUM(H9:H47)</f>
        <v>9.790000000000001</v>
      </c>
      <c r="I8" s="16">
        <f t="shared" si="1"/>
        <v>1361.43</v>
      </c>
      <c r="J8" s="16">
        <f t="shared" si="1"/>
        <v>297.26</v>
      </c>
      <c r="K8" s="16">
        <f t="shared" si="2"/>
        <v>16.2</v>
      </c>
      <c r="L8" s="16">
        <f t="shared" si="2"/>
        <v>36.22999999999999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5</v>
      </c>
      <c r="R8" s="16">
        <f t="shared" si="2"/>
        <v>3.1</v>
      </c>
      <c r="S8" s="16">
        <f t="shared" si="2"/>
        <v>0</v>
      </c>
      <c r="T8" s="16">
        <f t="shared" si="2"/>
        <v>4</v>
      </c>
      <c r="U8" s="16">
        <f t="shared" si="2"/>
        <v>2.6700000000000004</v>
      </c>
      <c r="V8" s="16">
        <f t="shared" si="2"/>
        <v>9.46</v>
      </c>
      <c r="W8" s="21">
        <v>309.7925</v>
      </c>
      <c r="X8" s="21">
        <v>309.7925</v>
      </c>
      <c r="Y8" s="16">
        <f>SUM(Y9:Y48)</f>
        <v>4140.6699</v>
      </c>
      <c r="Z8" s="16">
        <f aca="true" t="shared" si="3" ref="Z8:AF8">SUM(Z9:Z47)</f>
        <v>3629.4200000000005</v>
      </c>
      <c r="AA8" s="16">
        <f t="shared" si="3"/>
        <v>272.24999999999994</v>
      </c>
      <c r="AB8" s="16"/>
      <c r="AC8" s="16">
        <f t="shared" si="3"/>
        <v>423.23000000000013</v>
      </c>
      <c r="AD8" s="16">
        <f t="shared" si="3"/>
        <v>64.86</v>
      </c>
      <c r="AE8" s="16">
        <f t="shared" si="3"/>
        <v>295.95000000000016</v>
      </c>
      <c r="AF8" s="16">
        <f t="shared" si="3"/>
        <v>62.42</v>
      </c>
    </row>
    <row r="9" spans="1:32" s="4" customFormat="1" ht="21" customHeight="1">
      <c r="A9" s="14">
        <v>2130104</v>
      </c>
      <c r="B9" s="17" t="s">
        <v>225</v>
      </c>
      <c r="C9" s="16">
        <f aca="true" t="shared" si="4" ref="C9:C47">D9+I9+Y9+AC9</f>
        <v>208.4</v>
      </c>
      <c r="D9" s="16">
        <f aca="true" t="shared" si="5" ref="D9:D47">SUM(E9:H9)</f>
        <v>154.93</v>
      </c>
      <c r="E9" s="16">
        <v>109.47</v>
      </c>
      <c r="F9" s="16">
        <v>29.83</v>
      </c>
      <c r="G9" s="16">
        <v>11.76</v>
      </c>
      <c r="H9" s="16">
        <v>3.87</v>
      </c>
      <c r="I9" s="16">
        <f aca="true" t="shared" si="6" ref="I9:I47">J9+N9+O9+P9+Q9+R9+S9+T9+U9+V9</f>
        <v>34.84</v>
      </c>
      <c r="J9" s="16">
        <v>21.89</v>
      </c>
      <c r="K9" s="16">
        <v>8.64</v>
      </c>
      <c r="L9" s="16">
        <v>1.95</v>
      </c>
      <c r="M9" s="16">
        <v>0</v>
      </c>
      <c r="N9" s="16">
        <v>0</v>
      </c>
      <c r="O9" s="16">
        <v>0</v>
      </c>
      <c r="P9" s="16">
        <v>0</v>
      </c>
      <c r="Q9" s="16">
        <v>2</v>
      </c>
      <c r="R9" s="16">
        <v>1.1</v>
      </c>
      <c r="S9" s="16">
        <v>0</v>
      </c>
      <c r="T9" s="16">
        <v>4</v>
      </c>
      <c r="U9" s="16">
        <v>2</v>
      </c>
      <c r="V9" s="16">
        <v>3.85</v>
      </c>
      <c r="W9" s="16"/>
      <c r="X9" s="16"/>
      <c r="Y9" s="16">
        <f aca="true" t="shared" si="7" ref="Y9:Y47">Z9+AA9</f>
        <v>0</v>
      </c>
      <c r="Z9" s="16">
        <v>0</v>
      </c>
      <c r="AA9" s="16">
        <v>0</v>
      </c>
      <c r="AB9" s="16"/>
      <c r="AC9" s="16">
        <f aca="true" t="shared" si="8" ref="AC9:AC47">AD9+AE9+AF9</f>
        <v>18.63</v>
      </c>
      <c r="AD9" s="16">
        <v>1.26</v>
      </c>
      <c r="AE9" s="16">
        <v>13.73</v>
      </c>
      <c r="AF9" s="16">
        <v>3.64</v>
      </c>
    </row>
    <row r="10" spans="1:32" s="4" customFormat="1" ht="21" customHeight="1">
      <c r="A10" s="14">
        <v>2130104</v>
      </c>
      <c r="B10" s="17" t="s">
        <v>134</v>
      </c>
      <c r="C10" s="16">
        <f t="shared" si="4"/>
        <v>224.92000000000002</v>
      </c>
      <c r="D10" s="16">
        <f t="shared" si="5"/>
        <v>0</v>
      </c>
      <c r="E10" s="16">
        <v>0</v>
      </c>
      <c r="F10" s="16">
        <v>0</v>
      </c>
      <c r="G10" s="16"/>
      <c r="H10" s="16">
        <v>0</v>
      </c>
      <c r="I10" s="16">
        <f t="shared" si="6"/>
        <v>0</v>
      </c>
      <c r="J10" s="16">
        <v>0</v>
      </c>
      <c r="K10" s="16">
        <v>0</v>
      </c>
      <c r="L10" s="16">
        <v>1.75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/>
      <c r="X10" s="16"/>
      <c r="Y10" s="16">
        <f t="shared" si="7"/>
        <v>183.81</v>
      </c>
      <c r="Z10" s="16">
        <v>169.81</v>
      </c>
      <c r="AA10" s="16">
        <v>14</v>
      </c>
      <c r="AB10" s="16"/>
      <c r="AC10" s="16">
        <f t="shared" si="8"/>
        <v>41.11</v>
      </c>
      <c r="AD10" s="16">
        <v>1.62</v>
      </c>
      <c r="AE10" s="16">
        <v>32.22</v>
      </c>
      <c r="AF10" s="16">
        <v>7.27</v>
      </c>
    </row>
    <row r="11" spans="1:32" s="4" customFormat="1" ht="21" customHeight="1">
      <c r="A11" s="14">
        <v>2130104</v>
      </c>
      <c r="B11" s="17" t="s">
        <v>135</v>
      </c>
      <c r="C11" s="16">
        <f t="shared" si="4"/>
        <v>218.89000000000001</v>
      </c>
      <c r="D11" s="16">
        <f t="shared" si="5"/>
        <v>0</v>
      </c>
      <c r="E11" s="16">
        <v>0</v>
      </c>
      <c r="F11" s="16">
        <v>0</v>
      </c>
      <c r="G11" s="16"/>
      <c r="H11" s="16">
        <v>0</v>
      </c>
      <c r="I11" s="16">
        <f t="shared" si="6"/>
        <v>0</v>
      </c>
      <c r="J11" s="16">
        <v>0</v>
      </c>
      <c r="K11" s="16">
        <v>0</v>
      </c>
      <c r="L11" s="16">
        <v>1.55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/>
      <c r="X11" s="16"/>
      <c r="Y11" s="16">
        <f t="shared" si="7"/>
        <v>196.38000000000002</v>
      </c>
      <c r="Z11" s="16">
        <v>184.33</v>
      </c>
      <c r="AA11" s="16">
        <v>12.05</v>
      </c>
      <c r="AB11" s="16"/>
      <c r="AC11" s="16">
        <f t="shared" si="8"/>
        <v>22.51</v>
      </c>
      <c r="AD11" s="16">
        <v>2.52</v>
      </c>
      <c r="AE11" s="16">
        <v>16.35</v>
      </c>
      <c r="AF11" s="16">
        <v>3.64</v>
      </c>
    </row>
    <row r="12" spans="1:32" s="4" customFormat="1" ht="21" customHeight="1">
      <c r="A12" s="14">
        <v>2130104</v>
      </c>
      <c r="B12" s="17" t="s">
        <v>136</v>
      </c>
      <c r="C12" s="16">
        <f t="shared" si="4"/>
        <v>367.69</v>
      </c>
      <c r="D12" s="16">
        <f t="shared" si="5"/>
        <v>0</v>
      </c>
      <c r="E12" s="16">
        <v>0</v>
      </c>
      <c r="F12" s="16">
        <v>0</v>
      </c>
      <c r="G12" s="16"/>
      <c r="H12" s="16">
        <v>0</v>
      </c>
      <c r="I12" s="16">
        <f t="shared" si="6"/>
        <v>0</v>
      </c>
      <c r="J12" s="16">
        <v>0</v>
      </c>
      <c r="K12" s="16">
        <v>0</v>
      </c>
      <c r="L12" s="16">
        <v>2.42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/>
      <c r="X12" s="16"/>
      <c r="Y12" s="16">
        <f t="shared" si="7"/>
        <v>338.11</v>
      </c>
      <c r="Z12" s="16">
        <v>320.21000000000004</v>
      </c>
      <c r="AA12" s="16">
        <v>17.9</v>
      </c>
      <c r="AB12" s="16"/>
      <c r="AC12" s="16">
        <f t="shared" si="8"/>
        <v>29.580000000000002</v>
      </c>
      <c r="AD12" s="16">
        <v>1.87</v>
      </c>
      <c r="AE12" s="16">
        <v>9.52</v>
      </c>
      <c r="AF12" s="16">
        <v>18.19</v>
      </c>
    </row>
    <row r="13" spans="1:32" s="4" customFormat="1" ht="21" customHeight="1">
      <c r="A13" s="14">
        <v>2130104</v>
      </c>
      <c r="B13" s="17" t="s">
        <v>137</v>
      </c>
      <c r="C13" s="16">
        <f t="shared" si="4"/>
        <v>334.78000000000003</v>
      </c>
      <c r="D13" s="16">
        <f t="shared" si="5"/>
        <v>0</v>
      </c>
      <c r="E13" s="16">
        <v>0</v>
      </c>
      <c r="F13" s="16">
        <v>0</v>
      </c>
      <c r="G13" s="16"/>
      <c r="H13" s="16">
        <v>0</v>
      </c>
      <c r="I13" s="16">
        <f t="shared" si="6"/>
        <v>0</v>
      </c>
      <c r="J13" s="16">
        <v>0</v>
      </c>
      <c r="K13" s="16">
        <v>0</v>
      </c>
      <c r="L13" s="16">
        <v>2.31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/>
      <c r="X13" s="16"/>
      <c r="Y13" s="16">
        <f t="shared" si="7"/>
        <v>309.24</v>
      </c>
      <c r="Z13" s="16">
        <v>289.43</v>
      </c>
      <c r="AA13" s="16">
        <v>19.81</v>
      </c>
      <c r="AB13" s="16"/>
      <c r="AC13" s="16">
        <f t="shared" si="8"/>
        <v>25.54</v>
      </c>
      <c r="AD13" s="16">
        <v>1.68</v>
      </c>
      <c r="AE13" s="16">
        <v>16.59</v>
      </c>
      <c r="AF13" s="16">
        <v>7.27</v>
      </c>
    </row>
    <row r="14" spans="1:32" s="4" customFormat="1" ht="21" customHeight="1">
      <c r="A14" s="14">
        <v>2130104</v>
      </c>
      <c r="B14" s="17" t="s">
        <v>138</v>
      </c>
      <c r="C14" s="16">
        <f t="shared" si="4"/>
        <v>262.76</v>
      </c>
      <c r="D14" s="16">
        <f t="shared" si="5"/>
        <v>0</v>
      </c>
      <c r="E14" s="16">
        <v>0</v>
      </c>
      <c r="F14" s="16">
        <v>0</v>
      </c>
      <c r="G14" s="16"/>
      <c r="H14" s="16">
        <v>0</v>
      </c>
      <c r="I14" s="16">
        <f t="shared" si="6"/>
        <v>0</v>
      </c>
      <c r="J14" s="16">
        <v>0</v>
      </c>
      <c r="K14" s="16">
        <v>0</v>
      </c>
      <c r="L14" s="16">
        <v>1.76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/>
      <c r="X14" s="16"/>
      <c r="Y14" s="16">
        <f t="shared" si="7"/>
        <v>246.58</v>
      </c>
      <c r="Z14" s="16">
        <v>230.12</v>
      </c>
      <c r="AA14" s="16">
        <v>16.46</v>
      </c>
      <c r="AB14" s="16"/>
      <c r="AC14" s="16">
        <f t="shared" si="8"/>
        <v>16.18</v>
      </c>
      <c r="AD14" s="16">
        <v>5.04</v>
      </c>
      <c r="AE14" s="16">
        <v>7.5</v>
      </c>
      <c r="AF14" s="16">
        <v>3.64</v>
      </c>
    </row>
    <row r="15" spans="1:32" s="4" customFormat="1" ht="21" customHeight="1">
      <c r="A15" s="14">
        <v>2130104</v>
      </c>
      <c r="B15" s="17" t="s">
        <v>139</v>
      </c>
      <c r="C15" s="16">
        <f t="shared" si="4"/>
        <v>245.5</v>
      </c>
      <c r="D15" s="16">
        <f t="shared" si="5"/>
        <v>0</v>
      </c>
      <c r="E15" s="16">
        <v>0</v>
      </c>
      <c r="F15" s="16">
        <v>0</v>
      </c>
      <c r="G15" s="16"/>
      <c r="H15" s="16">
        <v>0</v>
      </c>
      <c r="I15" s="16">
        <f t="shared" si="6"/>
        <v>0</v>
      </c>
      <c r="J15" s="16">
        <v>0</v>
      </c>
      <c r="K15" s="16">
        <v>0</v>
      </c>
      <c r="L15" s="16">
        <v>1.75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/>
      <c r="X15" s="16"/>
      <c r="Y15" s="16">
        <f t="shared" si="7"/>
        <v>229.69</v>
      </c>
      <c r="Z15" s="16">
        <v>213</v>
      </c>
      <c r="AA15" s="16">
        <v>16.69</v>
      </c>
      <c r="AB15" s="16"/>
      <c r="AC15" s="16">
        <f t="shared" si="8"/>
        <v>15.81</v>
      </c>
      <c r="AD15" s="16">
        <v>1.98</v>
      </c>
      <c r="AE15" s="16">
        <v>10.19</v>
      </c>
      <c r="AF15" s="16">
        <v>3.64</v>
      </c>
    </row>
    <row r="16" spans="1:32" s="4" customFormat="1" ht="21" customHeight="1">
      <c r="A16" s="14">
        <v>2130104</v>
      </c>
      <c r="B16" s="17" t="s">
        <v>140</v>
      </c>
      <c r="C16" s="16">
        <f t="shared" si="4"/>
        <v>167.64000000000001</v>
      </c>
      <c r="D16" s="16">
        <f t="shared" si="5"/>
        <v>0</v>
      </c>
      <c r="E16" s="16">
        <v>0</v>
      </c>
      <c r="F16" s="16">
        <v>0</v>
      </c>
      <c r="G16" s="16"/>
      <c r="H16" s="16">
        <v>0</v>
      </c>
      <c r="I16" s="16">
        <f t="shared" si="6"/>
        <v>0</v>
      </c>
      <c r="J16" s="16">
        <v>0</v>
      </c>
      <c r="K16" s="16">
        <v>0</v>
      </c>
      <c r="L16" s="16">
        <v>1.11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/>
      <c r="X16" s="16"/>
      <c r="Y16" s="16">
        <f t="shared" si="7"/>
        <v>156.73000000000002</v>
      </c>
      <c r="Z16" s="16">
        <v>145.68</v>
      </c>
      <c r="AA16" s="16">
        <v>11.05</v>
      </c>
      <c r="AB16" s="16"/>
      <c r="AC16" s="16">
        <f t="shared" si="8"/>
        <v>10.91</v>
      </c>
      <c r="AD16" s="16">
        <v>0</v>
      </c>
      <c r="AE16" s="16">
        <v>0</v>
      </c>
      <c r="AF16" s="16">
        <v>10.91</v>
      </c>
    </row>
    <row r="17" spans="1:32" s="4" customFormat="1" ht="21" customHeight="1">
      <c r="A17" s="14">
        <v>2130104</v>
      </c>
      <c r="B17" s="17" t="s">
        <v>141</v>
      </c>
      <c r="C17" s="16">
        <f t="shared" si="4"/>
        <v>155.66</v>
      </c>
      <c r="D17" s="16">
        <f t="shared" si="5"/>
        <v>0</v>
      </c>
      <c r="E17" s="16">
        <v>0</v>
      </c>
      <c r="F17" s="16">
        <v>0</v>
      </c>
      <c r="G17" s="16"/>
      <c r="H17" s="16">
        <v>0</v>
      </c>
      <c r="I17" s="16">
        <f t="shared" si="6"/>
        <v>0</v>
      </c>
      <c r="J17" s="16">
        <v>0</v>
      </c>
      <c r="K17" s="16">
        <v>0</v>
      </c>
      <c r="L17" s="16">
        <v>1.43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/>
      <c r="X17" s="16"/>
      <c r="Y17" s="16">
        <f t="shared" si="7"/>
        <v>155.66</v>
      </c>
      <c r="Z17" s="16">
        <v>141.63</v>
      </c>
      <c r="AA17" s="16">
        <v>14.03</v>
      </c>
      <c r="AB17" s="16"/>
      <c r="AC17" s="16">
        <f t="shared" si="8"/>
        <v>0</v>
      </c>
      <c r="AD17" s="16">
        <v>0</v>
      </c>
      <c r="AE17" s="16">
        <v>0</v>
      </c>
      <c r="AF17" s="16">
        <v>0</v>
      </c>
    </row>
    <row r="18" spans="1:32" s="4" customFormat="1" ht="21" customHeight="1">
      <c r="A18" s="14">
        <v>2130104</v>
      </c>
      <c r="B18" s="17" t="s">
        <v>142</v>
      </c>
      <c r="C18" s="16">
        <f t="shared" si="4"/>
        <v>94.46</v>
      </c>
      <c r="D18" s="16">
        <f t="shared" si="5"/>
        <v>0</v>
      </c>
      <c r="E18" s="16">
        <v>0</v>
      </c>
      <c r="F18" s="16">
        <v>0</v>
      </c>
      <c r="G18" s="16"/>
      <c r="H18" s="16">
        <v>0</v>
      </c>
      <c r="I18" s="16">
        <f t="shared" si="6"/>
        <v>0</v>
      </c>
      <c r="J18" s="16">
        <v>0</v>
      </c>
      <c r="K18" s="16">
        <v>0</v>
      </c>
      <c r="L18" s="16">
        <v>0.65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/>
      <c r="X18" s="16"/>
      <c r="Y18" s="16">
        <f t="shared" si="7"/>
        <v>94.46</v>
      </c>
      <c r="Z18" s="16">
        <v>88.21</v>
      </c>
      <c r="AA18" s="16">
        <v>6.25</v>
      </c>
      <c r="AB18" s="16"/>
      <c r="AC18" s="16">
        <f t="shared" si="8"/>
        <v>0</v>
      </c>
      <c r="AD18" s="16">
        <v>0</v>
      </c>
      <c r="AE18" s="16">
        <v>0</v>
      </c>
      <c r="AF18" s="16">
        <v>0</v>
      </c>
    </row>
    <row r="19" spans="1:32" s="4" customFormat="1" ht="21" customHeight="1">
      <c r="A19" s="14">
        <v>2130104</v>
      </c>
      <c r="B19" s="17" t="s">
        <v>143</v>
      </c>
      <c r="C19" s="16">
        <f t="shared" si="4"/>
        <v>57.57</v>
      </c>
      <c r="D19" s="16">
        <f t="shared" si="5"/>
        <v>0</v>
      </c>
      <c r="E19" s="16">
        <v>0</v>
      </c>
      <c r="F19" s="16">
        <v>0</v>
      </c>
      <c r="G19" s="16"/>
      <c r="H19" s="16">
        <v>0</v>
      </c>
      <c r="I19" s="16">
        <f t="shared" si="6"/>
        <v>0</v>
      </c>
      <c r="J19" s="16">
        <v>0</v>
      </c>
      <c r="K19" s="16">
        <v>0</v>
      </c>
      <c r="L19" s="16">
        <v>0.75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/>
      <c r="X19" s="16"/>
      <c r="Y19" s="16">
        <f t="shared" si="7"/>
        <v>57.57</v>
      </c>
      <c r="Z19" s="16">
        <v>51.82</v>
      </c>
      <c r="AA19" s="16">
        <v>5.75</v>
      </c>
      <c r="AB19" s="16"/>
      <c r="AC19" s="16">
        <f t="shared" si="8"/>
        <v>0</v>
      </c>
      <c r="AD19" s="16">
        <v>0</v>
      </c>
      <c r="AE19" s="16">
        <v>0</v>
      </c>
      <c r="AF19" s="16">
        <v>0</v>
      </c>
    </row>
    <row r="20" spans="1:32" s="4" customFormat="1" ht="21" customHeight="1">
      <c r="A20" s="14">
        <v>2130104</v>
      </c>
      <c r="B20" s="17" t="s">
        <v>144</v>
      </c>
      <c r="C20" s="16">
        <f t="shared" si="4"/>
        <v>59.33</v>
      </c>
      <c r="D20" s="16">
        <f t="shared" si="5"/>
        <v>0</v>
      </c>
      <c r="E20" s="16">
        <v>0</v>
      </c>
      <c r="F20" s="16">
        <v>0</v>
      </c>
      <c r="G20" s="16"/>
      <c r="H20" s="16">
        <v>0</v>
      </c>
      <c r="I20" s="16">
        <f t="shared" si="6"/>
        <v>0</v>
      </c>
      <c r="J20" s="16">
        <v>0</v>
      </c>
      <c r="K20" s="16">
        <v>0</v>
      </c>
      <c r="L20" s="16">
        <v>0.39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/>
      <c r="X20" s="16"/>
      <c r="Y20" s="16">
        <f t="shared" si="7"/>
        <v>59.33</v>
      </c>
      <c r="Z20" s="16">
        <v>53.94</v>
      </c>
      <c r="AA20" s="16">
        <v>5.39</v>
      </c>
      <c r="AB20" s="16"/>
      <c r="AC20" s="16">
        <f t="shared" si="8"/>
        <v>0</v>
      </c>
      <c r="AD20" s="16">
        <v>0</v>
      </c>
      <c r="AE20" s="16">
        <v>0</v>
      </c>
      <c r="AF20" s="16">
        <v>0</v>
      </c>
    </row>
    <row r="21" spans="1:32" s="4" customFormat="1" ht="21" customHeight="1">
      <c r="A21" s="14">
        <v>2130104</v>
      </c>
      <c r="B21" s="17" t="s">
        <v>145</v>
      </c>
      <c r="C21" s="16">
        <f t="shared" si="4"/>
        <v>69.05</v>
      </c>
      <c r="D21" s="16">
        <f t="shared" si="5"/>
        <v>0</v>
      </c>
      <c r="E21" s="16">
        <v>0</v>
      </c>
      <c r="F21" s="16">
        <v>0</v>
      </c>
      <c r="G21" s="16"/>
      <c r="H21" s="16">
        <v>0</v>
      </c>
      <c r="I21" s="16">
        <f t="shared" si="6"/>
        <v>0</v>
      </c>
      <c r="J21" s="16">
        <v>0</v>
      </c>
      <c r="K21" s="16">
        <v>0</v>
      </c>
      <c r="L21" s="16">
        <v>0.46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/>
      <c r="X21" s="16"/>
      <c r="Y21" s="16">
        <f t="shared" si="7"/>
        <v>69.05</v>
      </c>
      <c r="Z21" s="16">
        <v>62.89</v>
      </c>
      <c r="AA21" s="16">
        <v>6.16</v>
      </c>
      <c r="AB21" s="16"/>
      <c r="AC21" s="16">
        <f t="shared" si="8"/>
        <v>0</v>
      </c>
      <c r="AD21" s="16">
        <v>0</v>
      </c>
      <c r="AE21" s="16">
        <v>0</v>
      </c>
      <c r="AF21" s="16">
        <v>0</v>
      </c>
    </row>
    <row r="22" spans="1:32" s="4" customFormat="1" ht="21" customHeight="1">
      <c r="A22" s="14">
        <v>2130104</v>
      </c>
      <c r="B22" s="17" t="s">
        <v>146</v>
      </c>
      <c r="C22" s="16">
        <f t="shared" si="4"/>
        <v>69.74000000000001</v>
      </c>
      <c r="D22" s="16">
        <f t="shared" si="5"/>
        <v>0</v>
      </c>
      <c r="E22" s="16">
        <v>0</v>
      </c>
      <c r="F22" s="16">
        <v>0</v>
      </c>
      <c r="G22" s="16"/>
      <c r="H22" s="16">
        <v>0</v>
      </c>
      <c r="I22" s="16">
        <f t="shared" si="6"/>
        <v>0</v>
      </c>
      <c r="J22" s="16">
        <v>0</v>
      </c>
      <c r="K22" s="16">
        <v>0</v>
      </c>
      <c r="L22" s="16">
        <v>0.47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/>
      <c r="X22" s="16"/>
      <c r="Y22" s="16">
        <f t="shared" si="7"/>
        <v>69.74000000000001</v>
      </c>
      <c r="Z22" s="16">
        <v>64.27000000000001</v>
      </c>
      <c r="AA22" s="16">
        <v>5.47</v>
      </c>
      <c r="AB22" s="16"/>
      <c r="AC22" s="16">
        <f t="shared" si="8"/>
        <v>0</v>
      </c>
      <c r="AD22" s="16">
        <v>0</v>
      </c>
      <c r="AE22" s="16">
        <v>0</v>
      </c>
      <c r="AF22" s="16">
        <v>0</v>
      </c>
    </row>
    <row r="23" spans="1:32" s="4" customFormat="1" ht="21" customHeight="1">
      <c r="A23" s="14">
        <v>2130104</v>
      </c>
      <c r="B23" s="17" t="s">
        <v>147</v>
      </c>
      <c r="C23" s="16">
        <f t="shared" si="4"/>
        <v>83.47</v>
      </c>
      <c r="D23" s="16">
        <f t="shared" si="5"/>
        <v>0</v>
      </c>
      <c r="E23" s="16">
        <v>0</v>
      </c>
      <c r="F23" s="16">
        <v>0</v>
      </c>
      <c r="G23" s="16"/>
      <c r="H23" s="16">
        <v>0</v>
      </c>
      <c r="I23" s="16">
        <f t="shared" si="6"/>
        <v>0</v>
      </c>
      <c r="J23" s="16">
        <v>0</v>
      </c>
      <c r="K23" s="16">
        <v>0</v>
      </c>
      <c r="L23" s="16">
        <v>0.58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/>
      <c r="X23" s="16"/>
      <c r="Y23" s="16">
        <f t="shared" si="7"/>
        <v>83.47</v>
      </c>
      <c r="Z23" s="16">
        <v>77.89</v>
      </c>
      <c r="AA23" s="16">
        <v>5.58</v>
      </c>
      <c r="AB23" s="16"/>
      <c r="AC23" s="16">
        <f t="shared" si="8"/>
        <v>0</v>
      </c>
      <c r="AD23" s="16">
        <v>0</v>
      </c>
      <c r="AE23" s="16">
        <v>0</v>
      </c>
      <c r="AF23" s="16">
        <v>0</v>
      </c>
    </row>
    <row r="24" spans="1:32" s="4" customFormat="1" ht="21" customHeight="1">
      <c r="A24" s="14">
        <v>2130104</v>
      </c>
      <c r="B24" s="17" t="s">
        <v>148</v>
      </c>
      <c r="C24" s="16">
        <f t="shared" si="4"/>
        <v>107.28999999999999</v>
      </c>
      <c r="D24" s="16">
        <f t="shared" si="5"/>
        <v>0</v>
      </c>
      <c r="E24" s="16">
        <v>0</v>
      </c>
      <c r="F24" s="16">
        <v>0</v>
      </c>
      <c r="G24" s="16"/>
      <c r="H24" s="16">
        <v>0</v>
      </c>
      <c r="I24" s="16">
        <f t="shared" si="6"/>
        <v>0</v>
      </c>
      <c r="J24" s="16">
        <v>0</v>
      </c>
      <c r="K24" s="16">
        <v>0</v>
      </c>
      <c r="L24" s="16">
        <v>0.86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/>
      <c r="X24" s="16"/>
      <c r="Y24" s="16">
        <f t="shared" si="7"/>
        <v>107.28999999999999</v>
      </c>
      <c r="Z24" s="16">
        <v>96.43</v>
      </c>
      <c r="AA24" s="16">
        <v>10.86</v>
      </c>
      <c r="AB24" s="16"/>
      <c r="AC24" s="16">
        <f t="shared" si="8"/>
        <v>0</v>
      </c>
      <c r="AD24" s="16">
        <v>0</v>
      </c>
      <c r="AE24" s="16">
        <v>0</v>
      </c>
      <c r="AF24" s="16">
        <v>0</v>
      </c>
    </row>
    <row r="25" spans="1:32" s="4" customFormat="1" ht="21" customHeight="1">
      <c r="A25" s="14">
        <v>2130104</v>
      </c>
      <c r="B25" s="17" t="s">
        <v>149</v>
      </c>
      <c r="C25" s="16">
        <f t="shared" si="4"/>
        <v>113.09</v>
      </c>
      <c r="D25" s="16">
        <f t="shared" si="5"/>
        <v>101.29</v>
      </c>
      <c r="E25" s="16">
        <v>69.37</v>
      </c>
      <c r="F25" s="16">
        <v>20.96</v>
      </c>
      <c r="G25" s="16">
        <v>8.02</v>
      </c>
      <c r="H25" s="16">
        <v>2.94</v>
      </c>
      <c r="I25" s="16">
        <f t="shared" si="6"/>
        <v>11.8</v>
      </c>
      <c r="J25" s="16">
        <v>11.22</v>
      </c>
      <c r="K25" s="16">
        <v>0</v>
      </c>
      <c r="L25" s="16">
        <v>0.8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0.2</v>
      </c>
      <c r="V25" s="16">
        <v>0.38</v>
      </c>
      <c r="W25" s="16"/>
      <c r="X25" s="16"/>
      <c r="Y25" s="16">
        <f t="shared" si="7"/>
        <v>0</v>
      </c>
      <c r="Z25" s="16">
        <v>0</v>
      </c>
      <c r="AA25" s="16">
        <v>0</v>
      </c>
      <c r="AB25" s="16"/>
      <c r="AC25" s="16">
        <f t="shared" si="8"/>
        <v>0</v>
      </c>
      <c r="AD25" s="16">
        <v>0</v>
      </c>
      <c r="AE25" s="16">
        <v>0</v>
      </c>
      <c r="AF25" s="16">
        <v>0</v>
      </c>
    </row>
    <row r="26" spans="1:32" s="4" customFormat="1" ht="21" customHeight="1">
      <c r="A26" s="14">
        <v>2013601</v>
      </c>
      <c r="B26" s="17" t="s">
        <v>150</v>
      </c>
      <c r="C26" s="16">
        <f t="shared" si="4"/>
        <v>73.42</v>
      </c>
      <c r="D26" s="16">
        <f t="shared" si="5"/>
        <v>62.06</v>
      </c>
      <c r="E26" s="16">
        <v>41.87</v>
      </c>
      <c r="F26" s="16">
        <v>12.92</v>
      </c>
      <c r="G26" s="16">
        <v>5.46</v>
      </c>
      <c r="H26" s="16">
        <v>1.81</v>
      </c>
      <c r="I26" s="16">
        <f t="shared" si="6"/>
        <v>10.78</v>
      </c>
      <c r="J26" s="16">
        <v>8.25</v>
      </c>
      <c r="K26" s="16">
        <v>4.56</v>
      </c>
      <c r="L26" s="16">
        <v>0.62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0.35</v>
      </c>
      <c r="V26" s="16">
        <v>2.18</v>
      </c>
      <c r="W26" s="16"/>
      <c r="X26" s="16"/>
      <c r="Y26" s="16">
        <f t="shared" si="7"/>
        <v>0</v>
      </c>
      <c r="Z26" s="16">
        <v>0</v>
      </c>
      <c r="AA26" s="16">
        <v>0</v>
      </c>
      <c r="AB26" s="16"/>
      <c r="AC26" s="16">
        <f t="shared" si="8"/>
        <v>0.58</v>
      </c>
      <c r="AD26" s="16">
        <v>0</v>
      </c>
      <c r="AE26" s="16">
        <v>0</v>
      </c>
      <c r="AF26" s="16">
        <v>0.58</v>
      </c>
    </row>
    <row r="27" spans="1:32" s="4" customFormat="1" ht="21" customHeight="1">
      <c r="A27" s="14">
        <v>2130309</v>
      </c>
      <c r="B27" s="17" t="s">
        <v>151</v>
      </c>
      <c r="C27" s="16">
        <f t="shared" si="4"/>
        <v>35.43000000000001</v>
      </c>
      <c r="D27" s="16">
        <f t="shared" si="5"/>
        <v>0</v>
      </c>
      <c r="E27" s="16">
        <v>0</v>
      </c>
      <c r="F27" s="16">
        <v>0</v>
      </c>
      <c r="G27" s="16"/>
      <c r="H27" s="16">
        <v>0</v>
      </c>
      <c r="I27" s="16">
        <f t="shared" si="6"/>
        <v>0</v>
      </c>
      <c r="J27" s="16">
        <v>0</v>
      </c>
      <c r="K27" s="16">
        <v>0</v>
      </c>
      <c r="L27" s="16">
        <v>0.23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/>
      <c r="X27" s="16"/>
      <c r="Y27" s="16">
        <f t="shared" si="7"/>
        <v>34.900000000000006</v>
      </c>
      <c r="Z27" s="16">
        <v>29.67</v>
      </c>
      <c r="AA27" s="16">
        <v>5.23</v>
      </c>
      <c r="AB27" s="16"/>
      <c r="AC27" s="16">
        <f t="shared" si="8"/>
        <v>0.53</v>
      </c>
      <c r="AD27" s="16">
        <v>0</v>
      </c>
      <c r="AE27" s="16">
        <v>0.53</v>
      </c>
      <c r="AF27" s="16">
        <v>0</v>
      </c>
    </row>
    <row r="28" spans="1:32" s="4" customFormat="1" ht="21" customHeight="1">
      <c r="A28" s="14">
        <v>2130104</v>
      </c>
      <c r="B28" s="17" t="s">
        <v>226</v>
      </c>
      <c r="C28" s="16">
        <f t="shared" si="4"/>
        <v>130.79000000000002</v>
      </c>
      <c r="D28" s="16">
        <f t="shared" si="5"/>
        <v>51.57000000000001</v>
      </c>
      <c r="E28" s="16">
        <v>36.53</v>
      </c>
      <c r="F28" s="16">
        <v>9.96</v>
      </c>
      <c r="G28" s="16">
        <v>3.91</v>
      </c>
      <c r="H28" s="16">
        <v>1.17</v>
      </c>
      <c r="I28" s="16">
        <f t="shared" si="6"/>
        <v>72.57000000000001</v>
      </c>
      <c r="J28" s="16">
        <v>64.4</v>
      </c>
      <c r="K28" s="16">
        <v>3</v>
      </c>
      <c r="L28" s="16">
        <v>0.57</v>
      </c>
      <c r="M28" s="16">
        <v>0</v>
      </c>
      <c r="N28" s="16">
        <v>0</v>
      </c>
      <c r="O28" s="16">
        <v>0</v>
      </c>
      <c r="P28" s="16">
        <v>0</v>
      </c>
      <c r="Q28" s="16">
        <v>3</v>
      </c>
      <c r="R28" s="16">
        <v>2</v>
      </c>
      <c r="S28" s="16">
        <v>0</v>
      </c>
      <c r="T28" s="16">
        <v>0</v>
      </c>
      <c r="U28" s="16">
        <v>0.12</v>
      </c>
      <c r="V28" s="16">
        <v>3.05</v>
      </c>
      <c r="W28" s="16"/>
      <c r="X28" s="16"/>
      <c r="Y28" s="16">
        <f t="shared" si="7"/>
        <v>0</v>
      </c>
      <c r="Z28" s="16">
        <v>0</v>
      </c>
      <c r="AA28" s="16">
        <v>0</v>
      </c>
      <c r="AB28" s="16"/>
      <c r="AC28" s="16">
        <f t="shared" si="8"/>
        <v>6.65</v>
      </c>
      <c r="AD28" s="16">
        <v>0.42</v>
      </c>
      <c r="AE28" s="16">
        <v>2.59</v>
      </c>
      <c r="AF28" s="16">
        <v>3.64</v>
      </c>
    </row>
    <row r="29" spans="1:32" s="4" customFormat="1" ht="21" customHeight="1">
      <c r="A29" s="14">
        <v>2130104</v>
      </c>
      <c r="B29" s="17" t="s">
        <v>227</v>
      </c>
      <c r="C29" s="16">
        <f t="shared" si="4"/>
        <v>318.34</v>
      </c>
      <c r="D29" s="16">
        <f t="shared" si="5"/>
        <v>0</v>
      </c>
      <c r="E29" s="16">
        <v>0</v>
      </c>
      <c r="F29" s="16">
        <v>0</v>
      </c>
      <c r="G29" s="16"/>
      <c r="H29" s="16">
        <v>0</v>
      </c>
      <c r="I29" s="16">
        <f t="shared" si="6"/>
        <v>0</v>
      </c>
      <c r="J29" s="16">
        <v>0</v>
      </c>
      <c r="K29" s="16">
        <v>0</v>
      </c>
      <c r="L29" s="16">
        <v>2.34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/>
      <c r="X29" s="16"/>
      <c r="Y29" s="16">
        <f t="shared" si="7"/>
        <v>269.96</v>
      </c>
      <c r="Z29" s="16">
        <v>251.17</v>
      </c>
      <c r="AA29" s="16">
        <v>18.79</v>
      </c>
      <c r="AB29" s="16"/>
      <c r="AC29" s="16">
        <f t="shared" si="8"/>
        <v>48.379999999999995</v>
      </c>
      <c r="AD29" s="16">
        <v>22.09</v>
      </c>
      <c r="AE29" s="16">
        <v>26.29</v>
      </c>
      <c r="AF29" s="16">
        <v>0</v>
      </c>
    </row>
    <row r="30" spans="1:32" s="4" customFormat="1" ht="21" customHeight="1">
      <c r="A30" s="14">
        <v>2130104</v>
      </c>
      <c r="B30" s="17" t="s">
        <v>228</v>
      </c>
      <c r="C30" s="16">
        <f t="shared" si="4"/>
        <v>362.21999999999997</v>
      </c>
      <c r="D30" s="16">
        <f t="shared" si="5"/>
        <v>0</v>
      </c>
      <c r="E30" s="16">
        <v>0</v>
      </c>
      <c r="F30" s="16">
        <v>0</v>
      </c>
      <c r="G30" s="16"/>
      <c r="H30" s="16">
        <v>0</v>
      </c>
      <c r="I30" s="16">
        <f t="shared" si="6"/>
        <v>0</v>
      </c>
      <c r="J30" s="16">
        <v>0</v>
      </c>
      <c r="K30" s="16">
        <v>0</v>
      </c>
      <c r="L30" s="16">
        <v>2.44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/>
      <c r="X30" s="16"/>
      <c r="Y30" s="16">
        <f t="shared" si="7"/>
        <v>319.64</v>
      </c>
      <c r="Z30" s="16">
        <v>299.7</v>
      </c>
      <c r="AA30" s="16">
        <v>19.94</v>
      </c>
      <c r="AB30" s="16"/>
      <c r="AC30" s="16">
        <f t="shared" si="8"/>
        <v>42.58</v>
      </c>
      <c r="AD30" s="16">
        <v>1.14</v>
      </c>
      <c r="AE30" s="16">
        <v>41.44</v>
      </c>
      <c r="AF30" s="16">
        <v>0</v>
      </c>
    </row>
    <row r="31" spans="1:32" s="4" customFormat="1" ht="21" customHeight="1">
      <c r="A31" s="14">
        <v>2130104</v>
      </c>
      <c r="B31" s="17" t="s">
        <v>229</v>
      </c>
      <c r="C31" s="16">
        <f t="shared" si="4"/>
        <v>363.44</v>
      </c>
      <c r="D31" s="16">
        <f t="shared" si="5"/>
        <v>0</v>
      </c>
      <c r="E31" s="16">
        <v>0</v>
      </c>
      <c r="F31" s="16">
        <v>0</v>
      </c>
      <c r="G31" s="16"/>
      <c r="H31" s="16">
        <v>0</v>
      </c>
      <c r="I31" s="16">
        <f t="shared" si="6"/>
        <v>0</v>
      </c>
      <c r="J31" s="16">
        <v>0</v>
      </c>
      <c r="K31" s="16">
        <v>0</v>
      </c>
      <c r="L31" s="16">
        <v>4.25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/>
      <c r="X31" s="16"/>
      <c r="Y31" s="16">
        <f t="shared" si="7"/>
        <v>323.27</v>
      </c>
      <c r="Z31" s="16">
        <v>300.82</v>
      </c>
      <c r="AA31" s="16">
        <v>22.45</v>
      </c>
      <c r="AB31" s="16"/>
      <c r="AC31" s="16">
        <f t="shared" si="8"/>
        <v>40.169999999999995</v>
      </c>
      <c r="AD31" s="16">
        <v>3.73</v>
      </c>
      <c r="AE31" s="16">
        <v>36.44</v>
      </c>
      <c r="AF31" s="16">
        <v>0</v>
      </c>
    </row>
    <row r="32" spans="1:32" s="4" customFormat="1" ht="21" customHeight="1">
      <c r="A32" s="14">
        <v>2130104</v>
      </c>
      <c r="B32" s="17" t="s">
        <v>230</v>
      </c>
      <c r="C32" s="16">
        <f t="shared" si="4"/>
        <v>284.69</v>
      </c>
      <c r="D32" s="16">
        <f t="shared" si="5"/>
        <v>0</v>
      </c>
      <c r="E32" s="16">
        <v>0</v>
      </c>
      <c r="F32" s="16">
        <v>0</v>
      </c>
      <c r="G32" s="16"/>
      <c r="H32" s="16">
        <v>0</v>
      </c>
      <c r="I32" s="16">
        <f t="shared" si="6"/>
        <v>0</v>
      </c>
      <c r="J32" s="16">
        <v>0</v>
      </c>
      <c r="K32" s="16">
        <v>0</v>
      </c>
      <c r="L32" s="16">
        <v>1.72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/>
      <c r="X32" s="16"/>
      <c r="Y32" s="16">
        <f t="shared" si="7"/>
        <v>226.86</v>
      </c>
      <c r="Z32" s="16">
        <v>211.84</v>
      </c>
      <c r="AA32" s="16">
        <v>15.02</v>
      </c>
      <c r="AB32" s="16"/>
      <c r="AC32" s="16">
        <f t="shared" si="8"/>
        <v>57.83</v>
      </c>
      <c r="AD32" s="16">
        <v>2.82</v>
      </c>
      <c r="AE32" s="16">
        <v>55.01</v>
      </c>
      <c r="AF32" s="16">
        <v>0</v>
      </c>
    </row>
    <row r="33" spans="1:32" s="4" customFormat="1" ht="21" customHeight="1">
      <c r="A33" s="14">
        <v>2130104</v>
      </c>
      <c r="B33" s="17" t="s">
        <v>231</v>
      </c>
      <c r="C33" s="16">
        <f t="shared" si="4"/>
        <v>31.06</v>
      </c>
      <c r="D33" s="16">
        <f t="shared" si="5"/>
        <v>0</v>
      </c>
      <c r="E33" s="16">
        <v>0</v>
      </c>
      <c r="F33" s="16">
        <v>0</v>
      </c>
      <c r="G33" s="16"/>
      <c r="H33" s="16">
        <v>0</v>
      </c>
      <c r="I33" s="16">
        <f t="shared" si="6"/>
        <v>0</v>
      </c>
      <c r="J33" s="16">
        <v>0</v>
      </c>
      <c r="K33" s="16">
        <v>0</v>
      </c>
      <c r="L33" s="16">
        <v>0.16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/>
      <c r="X33" s="16"/>
      <c r="Y33" s="16">
        <f t="shared" si="7"/>
        <v>21.54</v>
      </c>
      <c r="Z33" s="16">
        <v>19.98</v>
      </c>
      <c r="AA33" s="16">
        <v>1.56</v>
      </c>
      <c r="AB33" s="16"/>
      <c r="AC33" s="16">
        <f t="shared" si="8"/>
        <v>9.52</v>
      </c>
      <c r="AD33" s="16">
        <v>1.5</v>
      </c>
      <c r="AE33" s="16">
        <v>8.02</v>
      </c>
      <c r="AF33" s="16">
        <v>0</v>
      </c>
    </row>
    <row r="34" spans="1:32" s="4" customFormat="1" ht="21" customHeight="1">
      <c r="A34" s="14">
        <v>2130104</v>
      </c>
      <c r="B34" s="17" t="s">
        <v>232</v>
      </c>
      <c r="C34" s="16">
        <f t="shared" si="4"/>
        <v>13.74</v>
      </c>
      <c r="D34" s="16">
        <f t="shared" si="5"/>
        <v>0</v>
      </c>
      <c r="E34" s="16">
        <v>0</v>
      </c>
      <c r="F34" s="16">
        <v>0</v>
      </c>
      <c r="G34" s="16"/>
      <c r="H34" s="16">
        <v>0</v>
      </c>
      <c r="I34" s="16">
        <f t="shared" si="6"/>
        <v>0</v>
      </c>
      <c r="J34" s="16">
        <v>0</v>
      </c>
      <c r="K34" s="16">
        <v>0</v>
      </c>
      <c r="L34" s="16">
        <v>0.14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/>
      <c r="X34" s="16"/>
      <c r="Y34" s="16">
        <f t="shared" si="7"/>
        <v>12.58</v>
      </c>
      <c r="Z34" s="16">
        <v>11.74</v>
      </c>
      <c r="AA34" s="16">
        <v>0.84</v>
      </c>
      <c r="AB34" s="16"/>
      <c r="AC34" s="16">
        <f t="shared" si="8"/>
        <v>1.16</v>
      </c>
      <c r="AD34" s="16">
        <v>0</v>
      </c>
      <c r="AE34" s="16">
        <v>1.16</v>
      </c>
      <c r="AF34" s="16">
        <v>0</v>
      </c>
    </row>
    <row r="35" spans="1:32" s="4" customFormat="1" ht="21" customHeight="1">
      <c r="A35" s="14">
        <v>2130104</v>
      </c>
      <c r="B35" s="17" t="s">
        <v>233</v>
      </c>
      <c r="C35" s="16">
        <f t="shared" si="4"/>
        <v>13.67</v>
      </c>
      <c r="D35" s="16">
        <f t="shared" si="5"/>
        <v>0</v>
      </c>
      <c r="E35" s="16">
        <v>0</v>
      </c>
      <c r="F35" s="16">
        <v>0</v>
      </c>
      <c r="G35" s="16"/>
      <c r="H35" s="16">
        <v>0</v>
      </c>
      <c r="I35" s="16">
        <f t="shared" si="6"/>
        <v>0</v>
      </c>
      <c r="J35" s="16">
        <v>0</v>
      </c>
      <c r="K35" s="16">
        <v>0</v>
      </c>
      <c r="L35" s="16">
        <v>0.08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/>
      <c r="X35" s="16"/>
      <c r="Y35" s="16">
        <f t="shared" si="7"/>
        <v>12.45</v>
      </c>
      <c r="Z35" s="16">
        <v>11.67</v>
      </c>
      <c r="AA35" s="16">
        <v>0.78</v>
      </c>
      <c r="AB35" s="16"/>
      <c r="AC35" s="16">
        <f t="shared" si="8"/>
        <v>1.22</v>
      </c>
      <c r="AD35" s="16">
        <v>0</v>
      </c>
      <c r="AE35" s="16">
        <v>1.22</v>
      </c>
      <c r="AF35" s="16">
        <v>0</v>
      </c>
    </row>
    <row r="36" spans="1:32" s="4" customFormat="1" ht="21" customHeight="1">
      <c r="A36" s="14">
        <v>2130104</v>
      </c>
      <c r="B36" s="17" t="s">
        <v>234</v>
      </c>
      <c r="C36" s="16">
        <f t="shared" si="4"/>
        <v>28.009999999999998</v>
      </c>
      <c r="D36" s="16">
        <f t="shared" si="5"/>
        <v>0</v>
      </c>
      <c r="E36" s="16">
        <v>0</v>
      </c>
      <c r="F36" s="16">
        <v>0</v>
      </c>
      <c r="G36" s="16"/>
      <c r="H36" s="16">
        <v>0</v>
      </c>
      <c r="I36" s="16">
        <f t="shared" si="6"/>
        <v>0</v>
      </c>
      <c r="J36" s="16">
        <v>0</v>
      </c>
      <c r="K36" s="16">
        <v>0</v>
      </c>
      <c r="L36" s="16">
        <v>0.17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/>
      <c r="X36" s="16"/>
      <c r="Y36" s="16">
        <f t="shared" si="7"/>
        <v>26.4</v>
      </c>
      <c r="Z36" s="16">
        <v>24.83</v>
      </c>
      <c r="AA36" s="16">
        <v>1.57</v>
      </c>
      <c r="AB36" s="16"/>
      <c r="AC36" s="16">
        <f t="shared" si="8"/>
        <v>1.6099999999999999</v>
      </c>
      <c r="AD36" s="16">
        <v>0.42</v>
      </c>
      <c r="AE36" s="16">
        <v>1.19</v>
      </c>
      <c r="AF36" s="16">
        <v>0</v>
      </c>
    </row>
    <row r="37" spans="1:32" s="4" customFormat="1" ht="21" customHeight="1">
      <c r="A37" s="14">
        <v>2130104</v>
      </c>
      <c r="B37" s="17" t="s">
        <v>235</v>
      </c>
      <c r="C37" s="16">
        <f t="shared" si="4"/>
        <v>18.97</v>
      </c>
      <c r="D37" s="16">
        <f t="shared" si="5"/>
        <v>0</v>
      </c>
      <c r="E37" s="16">
        <v>0</v>
      </c>
      <c r="F37" s="16">
        <v>0</v>
      </c>
      <c r="G37" s="16"/>
      <c r="H37" s="16">
        <v>0</v>
      </c>
      <c r="I37" s="16">
        <f t="shared" si="6"/>
        <v>0</v>
      </c>
      <c r="J37" s="16">
        <v>0</v>
      </c>
      <c r="K37" s="16">
        <v>0</v>
      </c>
      <c r="L37" s="16">
        <v>0.18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/>
      <c r="X37" s="16"/>
      <c r="Y37" s="16">
        <f t="shared" si="7"/>
        <v>18.049999999999997</v>
      </c>
      <c r="Z37" s="16">
        <v>17.169999999999998</v>
      </c>
      <c r="AA37" s="16">
        <v>0.88</v>
      </c>
      <c r="AB37" s="16"/>
      <c r="AC37" s="16">
        <f t="shared" si="8"/>
        <v>0.92</v>
      </c>
      <c r="AD37" s="16">
        <v>0</v>
      </c>
      <c r="AE37" s="16">
        <v>0.92</v>
      </c>
      <c r="AF37" s="16">
        <v>0</v>
      </c>
    </row>
    <row r="38" spans="1:32" s="4" customFormat="1" ht="21" customHeight="1">
      <c r="A38" s="14">
        <v>2130104</v>
      </c>
      <c r="B38" s="17" t="s">
        <v>236</v>
      </c>
      <c r="C38" s="16">
        <f t="shared" si="4"/>
        <v>25.79</v>
      </c>
      <c r="D38" s="16">
        <f t="shared" si="5"/>
        <v>0</v>
      </c>
      <c r="E38" s="16">
        <v>0</v>
      </c>
      <c r="F38" s="16">
        <v>0</v>
      </c>
      <c r="G38" s="16"/>
      <c r="H38" s="16">
        <v>0</v>
      </c>
      <c r="I38" s="16">
        <f t="shared" si="6"/>
        <v>0</v>
      </c>
      <c r="J38" s="16">
        <v>0</v>
      </c>
      <c r="K38" s="16">
        <v>0</v>
      </c>
      <c r="L38" s="16">
        <v>0.22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/>
      <c r="X38" s="16"/>
      <c r="Y38" s="16">
        <f t="shared" si="7"/>
        <v>24.07</v>
      </c>
      <c r="Z38" s="16">
        <v>22.45</v>
      </c>
      <c r="AA38" s="16">
        <v>1.62</v>
      </c>
      <c r="AB38" s="16"/>
      <c r="AC38" s="16">
        <f t="shared" si="8"/>
        <v>1.72</v>
      </c>
      <c r="AD38" s="16">
        <v>0</v>
      </c>
      <c r="AE38" s="16">
        <v>1.72</v>
      </c>
      <c r="AF38" s="16">
        <v>0</v>
      </c>
    </row>
    <row r="39" spans="1:32" s="4" customFormat="1" ht="21" customHeight="1">
      <c r="A39" s="14">
        <v>2130104</v>
      </c>
      <c r="B39" s="17" t="s">
        <v>237</v>
      </c>
      <c r="C39" s="16">
        <f t="shared" si="4"/>
        <v>28.79</v>
      </c>
      <c r="D39" s="16">
        <f t="shared" si="5"/>
        <v>0</v>
      </c>
      <c r="E39" s="16">
        <v>0</v>
      </c>
      <c r="F39" s="16">
        <v>0</v>
      </c>
      <c r="G39" s="16"/>
      <c r="H39" s="16">
        <v>0</v>
      </c>
      <c r="I39" s="16">
        <f t="shared" si="6"/>
        <v>0</v>
      </c>
      <c r="J39" s="16">
        <v>0</v>
      </c>
      <c r="K39" s="16">
        <v>0</v>
      </c>
      <c r="L39" s="16">
        <v>0.24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/>
      <c r="X39" s="16"/>
      <c r="Y39" s="16">
        <f t="shared" si="7"/>
        <v>26.79</v>
      </c>
      <c r="Z39" s="16">
        <v>25.15</v>
      </c>
      <c r="AA39" s="16">
        <v>1.64</v>
      </c>
      <c r="AB39" s="16"/>
      <c r="AC39" s="16">
        <f t="shared" si="8"/>
        <v>2</v>
      </c>
      <c r="AD39" s="16">
        <v>0.78</v>
      </c>
      <c r="AE39" s="16">
        <v>1.22</v>
      </c>
      <c r="AF39" s="16">
        <v>0</v>
      </c>
    </row>
    <row r="40" spans="1:32" s="4" customFormat="1" ht="21" customHeight="1">
      <c r="A40" s="14">
        <v>2130104</v>
      </c>
      <c r="B40" s="17" t="s">
        <v>238</v>
      </c>
      <c r="C40" s="16">
        <f t="shared" si="4"/>
        <v>41.14</v>
      </c>
      <c r="D40" s="16">
        <f t="shared" si="5"/>
        <v>0</v>
      </c>
      <c r="E40" s="16">
        <v>0</v>
      </c>
      <c r="F40" s="16">
        <v>0</v>
      </c>
      <c r="G40" s="16"/>
      <c r="H40" s="16">
        <v>0</v>
      </c>
      <c r="I40" s="16">
        <f t="shared" si="6"/>
        <v>0</v>
      </c>
      <c r="J40" s="16">
        <v>0</v>
      </c>
      <c r="K40" s="16">
        <v>0</v>
      </c>
      <c r="L40" s="16">
        <v>0.32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/>
      <c r="X40" s="16"/>
      <c r="Y40" s="16">
        <f t="shared" si="7"/>
        <v>39.17</v>
      </c>
      <c r="Z40" s="16">
        <v>36.75</v>
      </c>
      <c r="AA40" s="16">
        <v>2.42</v>
      </c>
      <c r="AB40" s="16"/>
      <c r="AC40" s="16">
        <f t="shared" si="8"/>
        <v>1.97</v>
      </c>
      <c r="AD40" s="16">
        <v>0.78</v>
      </c>
      <c r="AE40" s="16">
        <v>1.19</v>
      </c>
      <c r="AF40" s="16">
        <v>0</v>
      </c>
    </row>
    <row r="41" spans="1:32" s="4" customFormat="1" ht="21" customHeight="1">
      <c r="A41" s="14">
        <v>2130104</v>
      </c>
      <c r="B41" s="17" t="s">
        <v>239</v>
      </c>
      <c r="C41" s="16">
        <f t="shared" si="4"/>
        <v>29.25</v>
      </c>
      <c r="D41" s="16">
        <f t="shared" si="5"/>
        <v>0</v>
      </c>
      <c r="E41" s="16">
        <v>0</v>
      </c>
      <c r="F41" s="16">
        <v>0</v>
      </c>
      <c r="G41" s="16"/>
      <c r="H41" s="16">
        <v>0</v>
      </c>
      <c r="I41" s="16">
        <f t="shared" si="6"/>
        <v>0</v>
      </c>
      <c r="J41" s="16">
        <v>0</v>
      </c>
      <c r="K41" s="16">
        <v>0</v>
      </c>
      <c r="L41" s="16">
        <v>0.15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/>
      <c r="X41" s="16"/>
      <c r="Y41" s="16">
        <f t="shared" si="7"/>
        <v>23.18</v>
      </c>
      <c r="Z41" s="16">
        <v>21.63</v>
      </c>
      <c r="AA41" s="16">
        <v>1.55</v>
      </c>
      <c r="AB41" s="16"/>
      <c r="AC41" s="16">
        <f t="shared" si="8"/>
        <v>6.07</v>
      </c>
      <c r="AD41" s="16">
        <v>5.51</v>
      </c>
      <c r="AE41" s="16">
        <v>0.56</v>
      </c>
      <c r="AF41" s="16">
        <v>0</v>
      </c>
    </row>
    <row r="42" spans="1:32" s="4" customFormat="1" ht="21" customHeight="1">
      <c r="A42" s="14">
        <v>2130104</v>
      </c>
      <c r="B42" s="17" t="s">
        <v>240</v>
      </c>
      <c r="C42" s="16">
        <f t="shared" si="4"/>
        <v>37.599999999999994</v>
      </c>
      <c r="D42" s="16">
        <f t="shared" si="5"/>
        <v>0</v>
      </c>
      <c r="E42" s="16">
        <v>0</v>
      </c>
      <c r="F42" s="16">
        <v>0</v>
      </c>
      <c r="G42" s="16"/>
      <c r="H42" s="16">
        <v>0</v>
      </c>
      <c r="I42" s="16">
        <f t="shared" si="6"/>
        <v>0</v>
      </c>
      <c r="J42" s="16">
        <v>0</v>
      </c>
      <c r="K42" s="16">
        <v>0</v>
      </c>
      <c r="L42" s="16">
        <v>0.3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/>
      <c r="X42" s="16"/>
      <c r="Y42" s="16">
        <f t="shared" si="7"/>
        <v>36.41</v>
      </c>
      <c r="Z42" s="16">
        <v>34.01</v>
      </c>
      <c r="AA42" s="16">
        <v>2.4</v>
      </c>
      <c r="AB42" s="16"/>
      <c r="AC42" s="16">
        <f t="shared" si="8"/>
        <v>1.19</v>
      </c>
      <c r="AD42" s="16">
        <v>0</v>
      </c>
      <c r="AE42" s="16">
        <v>1.19</v>
      </c>
      <c r="AF42" s="16">
        <v>0</v>
      </c>
    </row>
    <row r="43" spans="1:32" s="4" customFormat="1" ht="21" customHeight="1">
      <c r="A43" s="14">
        <v>2130104</v>
      </c>
      <c r="B43" s="17" t="s">
        <v>241</v>
      </c>
      <c r="C43" s="16">
        <f t="shared" si="4"/>
        <v>40.66</v>
      </c>
      <c r="D43" s="16">
        <f t="shared" si="5"/>
        <v>0</v>
      </c>
      <c r="E43" s="16">
        <v>0</v>
      </c>
      <c r="F43" s="16">
        <v>0</v>
      </c>
      <c r="G43" s="16"/>
      <c r="H43" s="16">
        <v>0</v>
      </c>
      <c r="I43" s="16">
        <f t="shared" si="6"/>
        <v>0</v>
      </c>
      <c r="J43" s="16">
        <v>0</v>
      </c>
      <c r="K43" s="16">
        <v>0</v>
      </c>
      <c r="L43" s="16">
        <v>0.22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/>
      <c r="X43" s="16"/>
      <c r="Y43" s="16">
        <f t="shared" si="7"/>
        <v>33.64</v>
      </c>
      <c r="Z43" s="16">
        <v>31.32</v>
      </c>
      <c r="AA43" s="16">
        <v>2.32</v>
      </c>
      <c r="AB43" s="16"/>
      <c r="AC43" s="16">
        <f t="shared" si="8"/>
        <v>7.02</v>
      </c>
      <c r="AD43" s="16">
        <v>5.25</v>
      </c>
      <c r="AE43" s="16">
        <v>1.77</v>
      </c>
      <c r="AF43" s="16">
        <v>0</v>
      </c>
    </row>
    <row r="44" spans="1:32" s="4" customFormat="1" ht="21" customHeight="1">
      <c r="A44" s="14">
        <v>2130104</v>
      </c>
      <c r="B44" s="17" t="s">
        <v>242</v>
      </c>
      <c r="C44" s="16">
        <f t="shared" si="4"/>
        <v>13.74</v>
      </c>
      <c r="D44" s="16">
        <f t="shared" si="5"/>
        <v>0</v>
      </c>
      <c r="E44" s="16">
        <v>0</v>
      </c>
      <c r="F44" s="16">
        <v>0</v>
      </c>
      <c r="G44" s="16"/>
      <c r="H44" s="16">
        <v>0</v>
      </c>
      <c r="I44" s="16">
        <f t="shared" si="6"/>
        <v>0</v>
      </c>
      <c r="J44" s="16">
        <v>0</v>
      </c>
      <c r="K44" s="16">
        <v>0</v>
      </c>
      <c r="L44" s="16">
        <v>0.08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/>
      <c r="X44" s="16"/>
      <c r="Y44" s="16">
        <f t="shared" si="7"/>
        <v>12.58</v>
      </c>
      <c r="Z44" s="16">
        <v>11.8</v>
      </c>
      <c r="AA44" s="16">
        <v>0.78</v>
      </c>
      <c r="AB44" s="16"/>
      <c r="AC44" s="16">
        <f t="shared" si="8"/>
        <v>1.16</v>
      </c>
      <c r="AD44" s="16">
        <v>0</v>
      </c>
      <c r="AE44" s="16">
        <v>1.16</v>
      </c>
      <c r="AF44" s="16">
        <v>0</v>
      </c>
    </row>
    <row r="45" spans="1:32" s="4" customFormat="1" ht="21" customHeight="1">
      <c r="A45" s="14">
        <v>2130104</v>
      </c>
      <c r="B45" s="17" t="s">
        <v>243</v>
      </c>
      <c r="C45" s="16">
        <f t="shared" si="4"/>
        <v>21.9</v>
      </c>
      <c r="D45" s="16">
        <f t="shared" si="5"/>
        <v>0</v>
      </c>
      <c r="E45" s="16">
        <v>0</v>
      </c>
      <c r="F45" s="16">
        <v>0</v>
      </c>
      <c r="G45" s="16"/>
      <c r="H45" s="16">
        <v>0</v>
      </c>
      <c r="I45" s="16">
        <f t="shared" si="6"/>
        <v>0</v>
      </c>
      <c r="J45" s="16">
        <v>0</v>
      </c>
      <c r="K45" s="16">
        <v>0</v>
      </c>
      <c r="L45" s="16">
        <v>0.22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/>
      <c r="X45" s="16"/>
      <c r="Y45" s="16">
        <f t="shared" si="7"/>
        <v>13.58</v>
      </c>
      <c r="Z45" s="16">
        <v>12.66</v>
      </c>
      <c r="AA45" s="16">
        <v>0.92</v>
      </c>
      <c r="AB45" s="16"/>
      <c r="AC45" s="16">
        <f t="shared" si="8"/>
        <v>8.32</v>
      </c>
      <c r="AD45" s="16">
        <v>3.01</v>
      </c>
      <c r="AE45" s="16">
        <v>5.31</v>
      </c>
      <c r="AF45" s="16">
        <v>0</v>
      </c>
    </row>
    <row r="46" spans="1:32" s="4" customFormat="1" ht="21" customHeight="1">
      <c r="A46" s="18">
        <v>2130104</v>
      </c>
      <c r="B46" s="19" t="s">
        <v>244</v>
      </c>
      <c r="C46" s="20">
        <f t="shared" si="4"/>
        <v>40.09</v>
      </c>
      <c r="D46" s="20">
        <f t="shared" si="5"/>
        <v>0</v>
      </c>
      <c r="E46" s="20">
        <v>0</v>
      </c>
      <c r="F46" s="20">
        <v>0</v>
      </c>
      <c r="G46" s="20"/>
      <c r="H46" s="20">
        <v>0</v>
      </c>
      <c r="I46" s="20">
        <f t="shared" si="6"/>
        <v>0</v>
      </c>
      <c r="J46" s="20">
        <v>0</v>
      </c>
      <c r="K46" s="20">
        <v>0</v>
      </c>
      <c r="L46" s="20">
        <v>0.26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/>
      <c r="X46" s="20"/>
      <c r="Y46" s="20">
        <f t="shared" si="7"/>
        <v>38.45</v>
      </c>
      <c r="Z46" s="20">
        <v>36.09</v>
      </c>
      <c r="AA46" s="20">
        <v>2.36</v>
      </c>
      <c r="AB46" s="20"/>
      <c r="AC46" s="20">
        <f t="shared" si="8"/>
        <v>1.6400000000000001</v>
      </c>
      <c r="AD46" s="20">
        <v>0.72</v>
      </c>
      <c r="AE46" s="20">
        <v>0.92</v>
      </c>
      <c r="AF46" s="20">
        <v>0</v>
      </c>
    </row>
    <row r="47" spans="1:32" s="4" customFormat="1" ht="21" customHeight="1">
      <c r="A47" s="17">
        <v>2130104</v>
      </c>
      <c r="B47" s="17" t="s">
        <v>245</v>
      </c>
      <c r="C47" s="16">
        <f t="shared" si="4"/>
        <v>31.759999999999998</v>
      </c>
      <c r="D47" s="16">
        <f t="shared" si="5"/>
        <v>0</v>
      </c>
      <c r="E47" s="16">
        <v>0</v>
      </c>
      <c r="F47" s="16">
        <v>0</v>
      </c>
      <c r="G47" s="16"/>
      <c r="H47" s="16">
        <v>0</v>
      </c>
      <c r="I47" s="16">
        <f t="shared" si="6"/>
        <v>0</v>
      </c>
      <c r="J47" s="16">
        <v>0</v>
      </c>
      <c r="K47" s="16">
        <v>0</v>
      </c>
      <c r="L47" s="16">
        <v>0.33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/>
      <c r="X47" s="16"/>
      <c r="Y47" s="16">
        <f t="shared" si="7"/>
        <v>31.04</v>
      </c>
      <c r="Z47" s="16">
        <v>29.31</v>
      </c>
      <c r="AA47" s="16">
        <v>1.73</v>
      </c>
      <c r="AB47" s="16"/>
      <c r="AC47" s="16">
        <f t="shared" si="8"/>
        <v>0.72</v>
      </c>
      <c r="AD47" s="16">
        <v>0.72</v>
      </c>
      <c r="AE47" s="16">
        <v>0</v>
      </c>
      <c r="AF47" s="16">
        <v>0</v>
      </c>
    </row>
    <row r="48" spans="1:32" s="5" customFormat="1" ht="19.5" customHeight="1">
      <c r="A48" s="21">
        <v>2130102</v>
      </c>
      <c r="B48" s="21" t="s">
        <v>224</v>
      </c>
      <c r="C48" s="21">
        <v>1780.2324</v>
      </c>
      <c r="D48" s="21"/>
      <c r="E48" s="21"/>
      <c r="F48" s="21"/>
      <c r="G48" s="21"/>
      <c r="H48" s="21"/>
      <c r="I48" s="21">
        <f>SUM(J48:V48)</f>
        <v>1231.44</v>
      </c>
      <c r="J48" s="21">
        <v>191.5</v>
      </c>
      <c r="K48" s="21"/>
      <c r="L48" s="21"/>
      <c r="M48" s="21"/>
      <c r="N48" s="21"/>
      <c r="O48" s="21">
        <v>44.5</v>
      </c>
      <c r="P48" s="21">
        <v>79.7</v>
      </c>
      <c r="Q48" s="21">
        <v>799.74</v>
      </c>
      <c r="R48" s="21"/>
      <c r="S48" s="21"/>
      <c r="T48" s="21">
        <v>8</v>
      </c>
      <c r="U48" s="21">
        <v>14</v>
      </c>
      <c r="V48" s="21">
        <v>94</v>
      </c>
      <c r="W48" s="21">
        <v>309.7925</v>
      </c>
      <c r="X48" s="21">
        <v>309.7925</v>
      </c>
      <c r="Y48" s="21">
        <v>238.9999</v>
      </c>
      <c r="Z48" s="21"/>
      <c r="AA48" s="21">
        <v>18.9999</v>
      </c>
      <c r="AB48" s="21">
        <v>220</v>
      </c>
      <c r="AC48" s="21"/>
      <c r="AD48" s="21"/>
      <c r="AE48" s="21"/>
      <c r="AF48" s="21"/>
    </row>
  </sheetData>
  <sheetProtection/>
  <mergeCells count="21">
    <mergeCell ref="A1:P1"/>
    <mergeCell ref="Q1:AF1"/>
    <mergeCell ref="O2:P2"/>
    <mergeCell ref="AE2:AF2"/>
    <mergeCell ref="D3:P3"/>
    <mergeCell ref="Q3:AF3"/>
    <mergeCell ref="J6:M6"/>
    <mergeCell ref="A3:A7"/>
    <mergeCell ref="B3:B7"/>
    <mergeCell ref="C3:C7"/>
    <mergeCell ref="D6:D7"/>
    <mergeCell ref="I6:I7"/>
    <mergeCell ref="W6:W7"/>
    <mergeCell ref="X4:X5"/>
    <mergeCell ref="Y6:Y7"/>
    <mergeCell ref="AC6:AC7"/>
    <mergeCell ref="D4:H5"/>
    <mergeCell ref="I4:P5"/>
    <mergeCell ref="Q4:V5"/>
    <mergeCell ref="Y4:AB5"/>
    <mergeCell ref="AC4:AF5"/>
  </mergeCells>
  <printOptions horizontalCentered="1"/>
  <pageMargins left="0.30972222222222223" right="0.5895833333333333" top="0.7895833333333333" bottom="0.7895833333333333" header="0.5" footer="0.5"/>
  <pageSetup fitToHeight="1000" fitToWidth="1" horizontalDpi="600" verticalDpi="600" orientation="landscape" paperSize="9" scale="3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J19" sqref="J19"/>
    </sheetView>
  </sheetViews>
  <sheetFormatPr defaultColWidth="9.16015625" defaultRowHeight="12.75" customHeight="1"/>
  <cols>
    <col min="1" max="1" width="12.16015625" style="0" customWidth="1"/>
    <col min="2" max="2" width="20.66015625" style="0" customWidth="1"/>
    <col min="3" max="3" width="25.66015625" style="0" customWidth="1"/>
    <col min="4" max="4" width="34.5" style="0" customWidth="1"/>
    <col min="5" max="5" width="31.5" style="0" customWidth="1"/>
    <col min="6" max="6" width="32.16015625" style="0" customWidth="1"/>
  </cols>
  <sheetData>
    <row r="1" ht="30" customHeight="1">
      <c r="A1" s="79" t="s">
        <v>23</v>
      </c>
    </row>
    <row r="2" spans="1:6" ht="28.5" customHeight="1">
      <c r="A2" s="162" t="s">
        <v>24</v>
      </c>
      <c r="B2" s="162"/>
      <c r="C2" s="162"/>
      <c r="D2" s="162"/>
      <c r="E2" s="162"/>
      <c r="F2" s="162"/>
    </row>
    <row r="3" ht="22.5" customHeight="1">
      <c r="F3" s="78" t="s">
        <v>41</v>
      </c>
    </row>
    <row r="4" spans="1:6" ht="22.5" customHeight="1">
      <c r="A4" s="163" t="s">
        <v>180</v>
      </c>
      <c r="B4" s="163" t="s">
        <v>181</v>
      </c>
      <c r="C4" s="163" t="s">
        <v>121</v>
      </c>
      <c r="D4" s="163" t="s">
        <v>182</v>
      </c>
      <c r="E4" s="163" t="s">
        <v>183</v>
      </c>
      <c r="F4" s="163" t="s">
        <v>185</v>
      </c>
    </row>
    <row r="5" spans="1:6" ht="15.75" customHeight="1">
      <c r="A5" s="90" t="s">
        <v>131</v>
      </c>
      <c r="B5" s="90" t="s">
        <v>131</v>
      </c>
      <c r="C5" s="90">
        <v>1</v>
      </c>
      <c r="D5" s="90">
        <v>2</v>
      </c>
      <c r="E5" s="90">
        <v>3</v>
      </c>
      <c r="F5" s="90" t="s">
        <v>131</v>
      </c>
    </row>
    <row r="6" spans="1:6" ht="39" customHeight="1">
      <c r="A6" s="93">
        <v>213</v>
      </c>
      <c r="B6" s="93" t="s">
        <v>186</v>
      </c>
      <c r="C6" s="164">
        <f aca="true" t="shared" si="0" ref="C6:C11">D6+E6+F6</f>
        <v>4824.74</v>
      </c>
      <c r="D6" s="164">
        <f>D7+D8+D9+D10+D11</f>
        <v>4417.2699999999995</v>
      </c>
      <c r="E6" s="164">
        <f>E9+E10+E11</f>
        <v>407.46999999999997</v>
      </c>
      <c r="F6" s="164"/>
    </row>
    <row r="7" spans="1:6" ht="25.5" customHeight="1">
      <c r="A7" s="165">
        <v>2080599</v>
      </c>
      <c r="B7" s="166" t="s">
        <v>187</v>
      </c>
      <c r="C7" s="164">
        <f t="shared" si="0"/>
        <v>21.13</v>
      </c>
      <c r="D7" s="166">
        <v>21.13</v>
      </c>
      <c r="E7" s="164"/>
      <c r="F7" s="164"/>
    </row>
    <row r="8" spans="1:6" ht="23.25" customHeight="1">
      <c r="A8" s="167">
        <v>2210201</v>
      </c>
      <c r="B8" s="168" t="s">
        <v>188</v>
      </c>
      <c r="C8" s="164">
        <f t="shared" si="0"/>
        <v>302.61</v>
      </c>
      <c r="D8" s="168">
        <v>302.61</v>
      </c>
      <c r="E8" s="168"/>
      <c r="F8" s="164"/>
    </row>
    <row r="9" spans="1:6" ht="23.25" customHeight="1">
      <c r="A9" s="167">
        <v>2130101</v>
      </c>
      <c r="B9" s="168" t="s">
        <v>189</v>
      </c>
      <c r="C9" s="164">
        <f t="shared" si="0"/>
        <v>67.96</v>
      </c>
      <c r="D9" s="168">
        <v>57.18</v>
      </c>
      <c r="E9" s="168">
        <v>10.78</v>
      </c>
      <c r="F9" s="164"/>
    </row>
    <row r="10" spans="1:6" ht="23.25" customHeight="1">
      <c r="A10" s="167">
        <v>2130309</v>
      </c>
      <c r="B10" s="168" t="s">
        <v>190</v>
      </c>
      <c r="C10" s="164">
        <f t="shared" si="0"/>
        <v>33.17</v>
      </c>
      <c r="D10" s="168">
        <v>27.94</v>
      </c>
      <c r="E10" s="168">
        <v>5.23</v>
      </c>
      <c r="F10" s="164"/>
    </row>
    <row r="11" spans="1:6" ht="27" customHeight="1">
      <c r="A11" s="167">
        <v>2130104</v>
      </c>
      <c r="B11" s="168" t="s">
        <v>192</v>
      </c>
      <c r="C11" s="164">
        <f t="shared" si="0"/>
        <v>4399.87</v>
      </c>
      <c r="D11" s="168">
        <v>4008.41</v>
      </c>
      <c r="E11" s="164">
        <v>391.46</v>
      </c>
      <c r="F11" s="164"/>
    </row>
    <row r="12" spans="1:6" ht="22.5" customHeight="1">
      <c r="A12" s="153"/>
      <c r="B12" s="155"/>
      <c r="C12" s="153"/>
      <c r="D12" s="155"/>
      <c r="E12" s="155"/>
      <c r="F12" s="155"/>
    </row>
    <row r="13" spans="1:3" ht="12.75" customHeight="1">
      <c r="A13" s="79"/>
      <c r="C13" s="79"/>
    </row>
    <row r="14" spans="1:2" ht="12.75" customHeight="1">
      <c r="A14" s="79"/>
      <c r="B14" s="79"/>
    </row>
    <row r="15" ht="12.75" customHeight="1">
      <c r="B15" s="79"/>
    </row>
    <row r="16" ht="12.75" customHeight="1">
      <c r="B16" s="79"/>
    </row>
    <row r="17" ht="12.75" customHeight="1">
      <c r="B17" s="79"/>
    </row>
    <row r="18" ht="12.75" customHeight="1">
      <c r="B18" s="79"/>
    </row>
  </sheetData>
  <sheetProtection/>
  <printOptions horizontalCentered="1"/>
  <pageMargins left="0.5895833333333333" right="0.5895833333333333" top="0.7895833333333333" bottom="0.789583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2018-06-07T08:36:30Z</cp:lastPrinted>
  <dcterms:created xsi:type="dcterms:W3CDTF">2018-01-09T01:56:11Z</dcterms:created>
  <dcterms:modified xsi:type="dcterms:W3CDTF">2019-06-11T07:32:57Z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