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'表10-部门综合预算专项业务经费支出表'!$A$1:$D$29</definedName>
    <definedName name="_xlnm.Print_Area" localSheetId="12">'表11-部门综合预算政府采购（资产配置、购买服务）预算表'!$A$1:$N$8</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'表5-部门综合预算一般公共预算支出明细表（按功能科目分）'!$A$1:$G$20</definedName>
    <definedName name="_xlnm.Print_Area" localSheetId="7">'表6-部门综合预算一般公共预算支出明细表（按经济分类科目分）'!$A$1:$F$56</definedName>
    <definedName name="_xlnm.Print_Area" localSheetId="8">'表7-部门综合预算一般公共预算基本支出明细表（按功能科目分）'!$A$1:$F$5</definedName>
    <definedName name="_xlnm.Print_Area" localSheetId="9">'表8-部门综合预一般公共预算基本支出明细表（按经济分类科目分）'!$A$1:$F$14</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'表11-部门综合预算政府采购（资产配置、购买服务）预算表'!$1:$5</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<sst xmlns="http://schemas.openxmlformats.org/spreadsheetml/2006/main" count="1308" uniqueCount="571">
  <si>
    <t>附件2</t>
  </si>
  <si>
    <t>2021年部门综合预算公开报表</t>
  </si>
  <si>
    <t xml:space="preserve">                部门名称：神木市大柳塔镇社会事业和民生保障局</t>
  </si>
  <si>
    <t xml:space="preserve">                保密审查情况：已审查 </t>
  </si>
  <si>
    <t xml:space="preserve">                部门主要负责人审签情况：已审签</t>
  </si>
  <si>
    <t>目录</t>
  </si>
  <si>
    <t>序号</t>
  </si>
  <si>
    <t>表格名称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</si>
  <si>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</si>
  <si>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</si>
  <si>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</si>
  <si>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</si>
  <si>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</si>
  <si>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</si>
  <si>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</si>
  <si>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</si>
  <si>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</si>
  <si>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</si>
  <si>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</si>
  <si>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</si>
  <si>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2021年部门综合预算一般公共预算支出明细表（按功能科目分）</t>
  </si>
  <si>
    <t>表6</t>
  </si>
  <si>
    <t>2021年部门综合预算一般公共预算支出明细表（按经济分类科目分）</t>
  </si>
  <si>
    <t>表7</t>
  </si>
  <si>
    <t>2021年部门综合预算一般公共预算基本支出明细表（按功能科目分）</t>
  </si>
  <si>
    <t>表8</t>
  </si>
  <si>
    <t>2021年部门综合预算一般公共预算基本支出明细表（按经济分类科目分）</t>
  </si>
  <si>
    <t>表9</t>
  </si>
  <si>
    <t>2021年部门综合预算政府性基金收支表</t>
  </si>
  <si>
    <t>是</t>
  </si>
  <si>
    <t>无基金收入</t>
  </si>
  <si>
    <t>表10</t>
  </si>
  <si>
    <t>2021年部门综合预算专项业务经费支出表</t>
  </si>
  <si>
    <t xml:space="preserve">否 </t>
  </si>
  <si>
    <t>表11</t>
  </si>
  <si>
    <t>2021年部门综合预算政府采购（资产配置、购买服务）预算表</t>
  </si>
  <si>
    <t>表12</t>
  </si>
  <si>
    <t>2021年部门综合预算一般公共预算拨款“三公”经费及会议费、培训费支出预算表</t>
  </si>
  <si>
    <t>无“三公”经费</t>
  </si>
  <si>
    <t>表13</t>
  </si>
  <si>
    <t>2021年部门专项业务经费一级项目绩效目标表</t>
  </si>
  <si>
    <t>暂无绩效考核</t>
  </si>
  <si>
    <t>表14</t>
  </si>
  <si>
    <t>2021年部门整体支出绩效目标表</t>
  </si>
  <si>
    <t>表15</t>
  </si>
  <si>
    <t>2021年专项资金整体绩效目标表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</si>
  <si>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</si>
  <si>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</si>
  <si>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</si>
  <si>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</si>
  <si>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</si>
  <si>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</si>
  <si>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</si>
  <si>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</si>
  <si>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</si>
  <si>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</si>
  <si>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</si>
  <si>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</si>
  <si>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</si>
  <si>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</si>
  <si>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</si>
  <si>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</si>
  <si>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</si>
  <si>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</si>
  <si>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</si>
  <si>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</si>
  <si>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</si>
  <si>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</si>
  <si>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</si>
  <si>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</si>
  <si>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</si>
  <si>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</si>
  <si>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</si>
  <si>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</si>
  <si>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</si>
  <si>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</si>
  <si>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</si>
  <si>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</si>
  <si>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</si>
  <si>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</si>
  <si>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</si>
  <si>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</si>
  <si>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</si>
  <si>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</si>
  <si>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</si>
  <si>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</si>
  <si>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</si>
  <si>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</si>
  <si>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</si>
  <si>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</si>
  <si>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</si>
  <si>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</si>
  <si>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</si>
  <si>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</si>
  <si>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</si>
  <si>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</si>
  <si>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</si>
  <si>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</si>
  <si>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</si>
  <si>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</si>
  <si>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</si>
  <si>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</si>
  <si>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</si>
  <si>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</si>
  <si>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</si>
  <si>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</si>
  <si>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</si>
  <si>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</si>
  <si>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</si>
  <si>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</si>
  <si>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</si>
  <si>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</si>
  <si>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</si>
  <si>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</si>
  <si>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</si>
  <si>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</si>
  <si>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</si>
  <si>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</si>
  <si>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</si>
  <si>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</si>
  <si>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</si>
  <si>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</si>
  <si>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</si>
  <si>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</si>
  <si>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</si>
  <si>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</si>
  <si>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</si>
  <si>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</si>
  <si>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</si>
  <si>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</si>
  <si>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</si>
  <si>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</si>
  <si>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</si>
  <si>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</si>
  <si>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</si>
  <si>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</si>
  <si>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</si>
  <si>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</si>
  <si>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</si>
  <si>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神木市大柳塔镇社会事业与民生保障局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</si>
  <si>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</si>
  <si>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</si>
  <si>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</si>
  <si>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</si>
  <si>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</si>
  <si>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</si>
  <si>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</si>
  <si>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</si>
  <si>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</si>
  <si>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</si>
  <si>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</si>
  <si>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</si>
  <si>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</si>
  <si>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</si>
  <si>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教育支出</t>
  </si>
  <si>
    <t>教育管理事务</t>
  </si>
  <si>
    <t>其他教育支出</t>
  </si>
  <si>
    <t>普通教育</t>
  </si>
  <si>
    <t>学前教育</t>
  </si>
  <si>
    <t>小学教育</t>
  </si>
  <si>
    <t>初中教学</t>
  </si>
  <si>
    <t>其他普通教育支出</t>
  </si>
  <si>
    <t>文化旅游体育与传媒支出</t>
  </si>
  <si>
    <t>文化和旅游</t>
  </si>
  <si>
    <t>文化活动</t>
  </si>
  <si>
    <t>社会保障和就业支出</t>
  </si>
  <si>
    <t>人力资源和社会保障管理事务</t>
  </si>
  <si>
    <t>行政运行</t>
  </si>
  <si>
    <t>其他人力资源和社会保障管理事务支出</t>
  </si>
  <si>
    <t>民政管理事务</t>
  </si>
  <si>
    <t>一般行政管理事务</t>
  </si>
  <si>
    <t>基层政权建设和社区治理</t>
  </si>
  <si>
    <t>卫生健康支出</t>
  </si>
  <si>
    <t>综合医院</t>
  </si>
  <si>
    <t>农林水支出</t>
  </si>
  <si>
    <t>其他林业和草原支出</t>
  </si>
  <si>
    <t>扶贫</t>
  </si>
  <si>
    <t>其他扶贫支出</t>
  </si>
  <si>
    <t>经济科目编码</t>
  </si>
  <si>
    <t>经济科目名称</t>
  </si>
  <si>
    <t>301</t>
  </si>
  <si>
    <t>工资福利支出</t>
  </si>
  <si>
    <t>30101</t>
  </si>
  <si>
    <t>基本工资</t>
  </si>
  <si>
    <t>30102</t>
  </si>
  <si>
    <t>津贴补贴</t>
  </si>
  <si>
    <t>3010201</t>
  </si>
  <si>
    <t>规范性津补贴</t>
  </si>
  <si>
    <t>3010202</t>
  </si>
  <si>
    <t>其他津补贴(五项)</t>
  </si>
  <si>
    <t>30103</t>
  </si>
  <si>
    <t>奖金</t>
  </si>
  <si>
    <t>30106</t>
  </si>
  <si>
    <t>伙食补助</t>
  </si>
  <si>
    <t>30107</t>
  </si>
  <si>
    <t>绩效工资</t>
  </si>
  <si>
    <t>30108</t>
  </si>
  <si>
    <t>机关事业单位基本养老保险缴费</t>
  </si>
  <si>
    <t>30110</t>
  </si>
  <si>
    <t>职工基本医疗保险缴费</t>
  </si>
  <si>
    <t>30111</t>
  </si>
  <si>
    <t>公务员医疗补助缴费</t>
  </si>
  <si>
    <t>30112</t>
  </si>
  <si>
    <t>其他社会保障缴费</t>
  </si>
  <si>
    <t>3011201</t>
  </si>
  <si>
    <t>失业保险</t>
  </si>
  <si>
    <t>3011202</t>
  </si>
  <si>
    <t>工伤保险</t>
  </si>
  <si>
    <t>3011203</t>
  </si>
  <si>
    <t>生育保险</t>
  </si>
  <si>
    <t>3011204</t>
  </si>
  <si>
    <t>大病统筹</t>
  </si>
  <si>
    <t>30113</t>
  </si>
  <si>
    <t>住房公积金</t>
  </si>
  <si>
    <t>30199</t>
  </si>
  <si>
    <t>其他工资福利支出</t>
  </si>
  <si>
    <t>3019903</t>
  </si>
  <si>
    <t>提高10%</t>
  </si>
  <si>
    <t>3019904</t>
  </si>
  <si>
    <t>教护龄</t>
  </si>
  <si>
    <t>3019906</t>
  </si>
  <si>
    <t>三费</t>
  </si>
  <si>
    <t>3019907</t>
  </si>
  <si>
    <t>特岗津贴(班主任)</t>
  </si>
  <si>
    <t>3019908</t>
  </si>
  <si>
    <t>班主任津贴</t>
  </si>
  <si>
    <t>3019919</t>
  </si>
  <si>
    <t>其他</t>
  </si>
  <si>
    <t>302</t>
  </si>
  <si>
    <t>商品和服务支出</t>
  </si>
  <si>
    <t>30201</t>
  </si>
  <si>
    <t>办公费</t>
  </si>
  <si>
    <t>30202</t>
  </si>
  <si>
    <t>印刷费</t>
  </si>
  <si>
    <t>30204</t>
  </si>
  <si>
    <t>手续费</t>
  </si>
  <si>
    <t>30205</t>
  </si>
  <si>
    <t>水费</t>
  </si>
  <si>
    <t>30206</t>
  </si>
  <si>
    <t>电费</t>
  </si>
  <si>
    <t>30207</t>
  </si>
  <si>
    <t>邮电费</t>
  </si>
  <si>
    <t>30208</t>
  </si>
  <si>
    <t>取暖费</t>
  </si>
  <si>
    <t>30209</t>
  </si>
  <si>
    <t>物业管理费</t>
  </si>
  <si>
    <t>30211</t>
  </si>
  <si>
    <t>差旅费</t>
  </si>
  <si>
    <t>30213</t>
  </si>
  <si>
    <t>维修（护）费</t>
  </si>
  <si>
    <t>工会经费</t>
  </si>
  <si>
    <t>3022801</t>
  </si>
  <si>
    <t>工资档案人员工会经费</t>
  </si>
  <si>
    <t>3022802</t>
  </si>
  <si>
    <t>其他人员工会经费</t>
  </si>
  <si>
    <t>30239</t>
  </si>
  <si>
    <t>其他交通费用</t>
  </si>
  <si>
    <t>30299</t>
  </si>
  <si>
    <t>其他商品和服务支出</t>
  </si>
  <si>
    <t>303</t>
  </si>
  <si>
    <t>对个人和家庭的补助</t>
  </si>
  <si>
    <t>30302</t>
  </si>
  <si>
    <t>退休费</t>
  </si>
  <si>
    <t>3030208</t>
  </si>
  <si>
    <t>护理费</t>
  </si>
  <si>
    <t>30304</t>
  </si>
  <si>
    <t>补助</t>
  </si>
  <si>
    <t>3030401</t>
  </si>
  <si>
    <t>伤残补助</t>
  </si>
  <si>
    <t>30305</t>
  </si>
  <si>
    <t>生活补助</t>
  </si>
  <si>
    <t>3030501</t>
  </si>
  <si>
    <t>遗属人员生活补助</t>
  </si>
  <si>
    <t>3030505</t>
  </si>
  <si>
    <t>独生子女费</t>
  </si>
  <si>
    <t>30399</t>
  </si>
  <si>
    <t>3039999</t>
  </si>
  <si>
    <t>其他补助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</si>
  <si>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</si>
  <si>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</si>
  <si>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</si>
  <si>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</si>
  <si>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</si>
  <si>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</si>
  <si>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</si>
  <si>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</si>
  <si>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</si>
  <si>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</si>
  <si>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</si>
  <si>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</si>
  <si>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</si>
  <si>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</si>
  <si>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</si>
  <si>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</si>
  <si>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</si>
  <si>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</si>
  <si>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</si>
  <si>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</si>
  <si>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</si>
  <si>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</si>
  <si>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</si>
  <si>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</si>
  <si>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</si>
  <si>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</si>
  <si>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</si>
  <si>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</si>
  <si>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</si>
  <si>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</si>
  <si>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</si>
  <si>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</si>
  <si>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</si>
  <si>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</si>
  <si>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</si>
  <si>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神木市大柳塔镇社会事业和民生保障局</t>
  </si>
  <si>
    <t>学校门口挡车柱</t>
  </si>
  <si>
    <t>学校大门口石头挡车柱</t>
  </si>
  <si>
    <t>餐厅设备增配</t>
  </si>
  <si>
    <t>新学校购买餐厅设备</t>
  </si>
  <si>
    <t>操场体育器材</t>
  </si>
  <si>
    <t>新学校购买体育器材</t>
  </si>
  <si>
    <t>购买图书</t>
  </si>
  <si>
    <t>新学校购买无图书</t>
  </si>
  <si>
    <t>学校网围栏改造</t>
  </si>
  <si>
    <t>学校周围增加围栏设施</t>
  </si>
  <si>
    <t>新聘教师公寓家具</t>
  </si>
  <si>
    <t>新招聘教师购买公寓家具</t>
  </si>
  <si>
    <t>教师电脑采购71台</t>
  </si>
  <si>
    <t>教师电脑专用设备和部分印刷机采购</t>
  </si>
  <si>
    <t>教师办公室设备增配</t>
  </si>
  <si>
    <t>新教师办公室设备采购</t>
  </si>
  <si>
    <t>网格员经费</t>
  </si>
  <si>
    <t>镇区个网格员工资、绩效</t>
  </si>
  <si>
    <t>扶贫工作经费</t>
  </si>
  <si>
    <t>贫困户慰问、养殖户救助、扶贫牌板制作</t>
  </si>
  <si>
    <t>社区经费</t>
  </si>
  <si>
    <t>七个社区办公、装修、房租、物业费等</t>
  </si>
  <si>
    <t>文化活动经费</t>
  </si>
  <si>
    <t>广场舞、春节晚会等费用</t>
  </si>
  <si>
    <t>民政专项</t>
  </si>
  <si>
    <t>农村居民养老保险、残疾人、合疗等专项工作经费</t>
  </si>
  <si>
    <t>春节文化活动（线上）</t>
  </si>
  <si>
    <t>举办线上春联文化节费用</t>
  </si>
  <si>
    <t>第一书记员补贴</t>
  </si>
  <si>
    <t>第一书记员工资</t>
  </si>
  <si>
    <t>护林员工资</t>
  </si>
  <si>
    <t>科普、计生宣传经费</t>
  </si>
  <si>
    <t>科普文化宣传、计生宣传经费</t>
  </si>
  <si>
    <t>公办幼儿园优秀教师缴纳社会保险费资金</t>
  </si>
  <si>
    <t>民办幼儿园奖补资金</t>
  </si>
  <si>
    <t>教育工作奖励专项经费</t>
  </si>
  <si>
    <t>教育工作奖励</t>
  </si>
  <si>
    <t>标准化创业中心</t>
  </si>
  <si>
    <t>创业中心建设</t>
  </si>
  <si>
    <t>计生村长工资</t>
  </si>
  <si>
    <t>初中学业水平测试、六年级质量监测专项资金</t>
  </si>
  <si>
    <t>培文教师招聘</t>
  </si>
  <si>
    <t>培文教师招聘费用</t>
  </si>
  <si>
    <t>培文物业费</t>
  </si>
  <si>
    <t>辛建民、柴朝霞2021年9-12月咨询服务费</t>
  </si>
  <si>
    <t>培文一中停车场和体育场采暖设备</t>
  </si>
  <si>
    <t>厨房监控、电子显示屏</t>
  </si>
  <si>
    <t>厨房餐厅安装监控和电子显示屏</t>
  </si>
  <si>
    <t>在职教师宿舍家具购置</t>
  </si>
  <si>
    <t>购买教师宿舍家具</t>
  </si>
  <si>
    <t>会议室设备采购</t>
  </si>
  <si>
    <t>新学校成立购买会议室设备采购</t>
  </si>
  <si>
    <t>2020年教师办公电脑、软件购置短缺款</t>
  </si>
  <si>
    <t>2020年学生就餐桌椅、学生床短缺款</t>
  </si>
  <si>
    <t>2020年学校后勤保障经费</t>
  </si>
  <si>
    <t>校内彩屏购置</t>
  </si>
  <si>
    <t>厨房餐厅增设LED屏幕</t>
  </si>
  <si>
    <t>明厨亮灶改造</t>
  </si>
  <si>
    <t>厨房餐厅做隔断改造</t>
  </si>
  <si>
    <t>神木市矿区第一小学</t>
  </si>
  <si>
    <t>图书购置</t>
  </si>
  <si>
    <t>图书馆购买图书</t>
  </si>
  <si>
    <t>教室智慧黑板</t>
  </si>
  <si>
    <t>教室智慧黑板39块，清大视讯牌</t>
  </si>
  <si>
    <t>教师办公电脑</t>
  </si>
  <si>
    <t>教师用办公电脑120台</t>
  </si>
  <si>
    <t>2019年信息化基础建设短缺款</t>
  </si>
  <si>
    <t>2019年的信息化基础建设工程款缺口</t>
  </si>
  <si>
    <t>大柳塔第一小学</t>
  </si>
  <si>
    <t>校园亮化工程</t>
  </si>
  <si>
    <t>教学楼办公楼顶彩钢维修</t>
  </si>
  <si>
    <t>智慧黑板</t>
  </si>
  <si>
    <t>智慧黑板购置</t>
  </si>
  <si>
    <t>学生桌椅</t>
  </si>
  <si>
    <t>综合楼暖气维修</t>
  </si>
  <si>
    <t>教学楼门窗更换</t>
  </si>
  <si>
    <t>低氮燃气锅炉</t>
  </si>
  <si>
    <t>大柳塔第二小学</t>
  </si>
  <si>
    <t>图书、智慧黑板、学生课桌凳、教师办公桌书柜、会议室座椅、护眼灯</t>
  </si>
  <si>
    <t>微机教室电脑及配套设施购置</t>
  </si>
  <si>
    <t>大柳塔第三小学</t>
  </si>
  <si>
    <t>幼儿教具玩具购置（三幼）</t>
  </si>
  <si>
    <t>幼儿教具玩具购置</t>
  </si>
  <si>
    <t>修建校园旗台</t>
  </si>
  <si>
    <t>校园绿化建设</t>
  </si>
  <si>
    <t>学校办公家具、设备购置</t>
  </si>
  <si>
    <t>校园文化宣传建设经费</t>
  </si>
  <si>
    <t>园区文化宣传、维护建设经费（三幼）</t>
  </si>
  <si>
    <t>园区文化宣传、维护建设经费</t>
  </si>
  <si>
    <t>幼儿园服和演出服装购置（三幼）</t>
  </si>
  <si>
    <t>幼儿园服和演出服装购置</t>
  </si>
  <si>
    <t>教学楼更换窗户</t>
  </si>
  <si>
    <t>神木市李家畔小学</t>
  </si>
  <si>
    <t>实验器材</t>
  </si>
  <si>
    <t>实验器材购买</t>
  </si>
  <si>
    <t>智慧黑板更换</t>
  </si>
  <si>
    <t>电路整改</t>
  </si>
  <si>
    <t>校园电路整改</t>
  </si>
  <si>
    <t>教室灯更换</t>
  </si>
  <si>
    <t>教室护眼灯更换</t>
  </si>
  <si>
    <t>办公设备采购</t>
  </si>
  <si>
    <t>部室装饰改造</t>
  </si>
  <si>
    <t>2020年后勤保障经费和设备购置款</t>
  </si>
  <si>
    <t>矿区中学</t>
  </si>
  <si>
    <t>办公楼二楼展厅装潢</t>
  </si>
  <si>
    <t>笔记本电脑</t>
  </si>
  <si>
    <t>神木市大柳塔初级中学</t>
  </si>
  <si>
    <t>学生上下床</t>
  </si>
  <si>
    <t>松木实木上下床</t>
  </si>
  <si>
    <t>四门置物柜</t>
  </si>
  <si>
    <t>四门置物储物柜</t>
  </si>
  <si>
    <t>教师书柜</t>
  </si>
  <si>
    <t>教师办公桌椅</t>
  </si>
  <si>
    <t>教师日常办公桌椅</t>
  </si>
  <si>
    <t>学生课桌椅</t>
  </si>
  <si>
    <t>学生上课课桌椅</t>
  </si>
  <si>
    <t>教室学生书柜</t>
  </si>
  <si>
    <t>新增教室智慧黑板</t>
  </si>
  <si>
    <t>教室文化装饰</t>
  </si>
  <si>
    <t>管乐队组建</t>
  </si>
  <si>
    <t>组建管乐队</t>
  </si>
  <si>
    <t>学生护眼灯</t>
  </si>
  <si>
    <t>教室安装学生护眼灯</t>
  </si>
  <si>
    <t>教师笔记本电脑</t>
  </si>
  <si>
    <t>教师用联想笔记本电脑</t>
  </si>
  <si>
    <t>部室设备</t>
  </si>
  <si>
    <t>功能部室设备</t>
  </si>
  <si>
    <t>图书室购买图书</t>
  </si>
  <si>
    <t>图书室维修</t>
  </si>
  <si>
    <t>图书自动化管理系统</t>
  </si>
  <si>
    <t>图书馆自动化管理系统</t>
  </si>
  <si>
    <t>英语人教系统</t>
  </si>
  <si>
    <t>2020年后勤保障经费短缺</t>
  </si>
  <si>
    <t>2020年后勤经费短缺缺口</t>
  </si>
  <si>
    <t>神木市大柳塔第一幼儿园</t>
  </si>
  <si>
    <t>厨房改造（二幼）</t>
  </si>
  <si>
    <t>智慧黑板(二幼）</t>
  </si>
  <si>
    <t>电脑及广播系统（二幼）</t>
  </si>
  <si>
    <t>教玩具（二幼）</t>
  </si>
  <si>
    <t>教师笔记本电脑（李幼）</t>
  </si>
  <si>
    <t>教室、部室、多功能厅 、广播设备（李幼）</t>
  </si>
  <si>
    <t>幼儿玩具（李幼）</t>
  </si>
  <si>
    <t>网络软件运行维护费（李幼）</t>
  </si>
  <si>
    <t>园内绿化美化工程（李幼）</t>
  </si>
  <si>
    <t>幼儿报刊书籍购置（李幼）</t>
  </si>
  <si>
    <t>节日活动服装道具（李幼）</t>
  </si>
  <si>
    <t>制度排版宣传栏制作(李幼）</t>
  </si>
  <si>
    <t>2020年后勤保障经费和设备购置操场维修费（李幼）</t>
  </si>
  <si>
    <t>试验区人民医院</t>
  </si>
  <si>
    <t>医疗用车费用</t>
  </si>
  <si>
    <t>培训费</t>
  </si>
  <si>
    <t>医疗责任险</t>
  </si>
  <si>
    <t>人才计划</t>
  </si>
  <si>
    <t>层流设备及中央空调维保费</t>
  </si>
  <si>
    <t>B超设备维保费</t>
  </si>
  <si>
    <t>CT机维保费</t>
  </si>
  <si>
    <t>DR机维保费</t>
  </si>
  <si>
    <t>科目编码</t>
  </si>
  <si>
    <t>采购项目</t>
  </si>
  <si>
    <t>采购目录</t>
  </si>
  <si>
    <t>购买服务内容</t>
  </si>
  <si>
    <t>规格型号</t>
  </si>
  <si>
    <t>数量</t>
  </si>
  <si>
    <t>实施采购时间</t>
  </si>
  <si>
    <t>预算金额</t>
  </si>
  <si>
    <t>说明</t>
  </si>
  <si>
    <t>类</t>
  </si>
  <si>
    <t>款</t>
  </si>
  <si>
    <t>项</t>
  </si>
  <si>
    <t>货物类</t>
  </si>
  <si>
    <t>桌椅板凳黑板、教玩具、图书、办公设备等</t>
  </si>
  <si>
    <t>工程类</t>
  </si>
  <si>
    <t>亮化工程、办公楼装潢、校园旗台、绿化建设、厨房改造等</t>
  </si>
  <si>
    <t>服务类</t>
  </si>
  <si>
    <t>英语人教系统、图书自动化管理、广播系统</t>
  </si>
  <si>
    <t>2020年</t>
  </si>
  <si>
    <t>2021年</t>
  </si>
  <si>
    <t>增减变化情况</t>
  </si>
  <si>
    <t>一般公共预算拨款安排的“三公”经费预算</t>
  </si>
  <si>
    <t>会议费</t>
  </si>
  <si>
    <t>因公出国（境）费用</t>
  </si>
  <si>
    <t>公务接待费</t>
  </si>
  <si>
    <t>公务用车购置及运行维护费</t>
  </si>
  <si>
    <t>公务用车购置费</t>
  </si>
  <si>
    <t>公务用车运行维护费</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</si>
  <si>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</si>
  <si>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</si>
  <si>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</si>
  <si>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</si>
  <si>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</si>
  <si>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</si>
  <si>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</si>
  <si>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</si>
  <si>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</si>
  <si>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</si>
  <si>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</si>
  <si>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</si>
  <si>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</si>
  <si>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</si>
  <si>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</si>
  <si>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</si>
  <si>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</si>
  <si>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</si>
  <si>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</si>
  <si>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</si>
  <si>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</si>
  <si>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</si>
  <si>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</si>
  <si>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</si>
  <si>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</si>
  <si>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</si>
  <si>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</si>
  <si>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</si>
  <si>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</si>
  <si>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</si>
  <si>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</si>
  <si>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</si>
  <si>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</si>
  <si>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</si>
  <si>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</si>
  <si>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</si>
  <si>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</si>
  <si>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</si>
  <si>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</si>
  <si>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</si>
  <si>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</si>
  <si>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</si>
  <si>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</si>
  <si>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</si>
  <si>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</si>
  <si>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</si>
  <si>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</si>
  <si>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</si>
  <si>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</si>
  <si>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</si>
  <si>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</si>
  <si>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</si>
  <si>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</si>
  <si>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</si>
  <si>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</si>
  <si>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</si>
  <si>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</si>
  <si>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</si>
  <si>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</si>
  <si>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截止2020年底国有资产占用情况</t>
  </si>
  <si>
    <t>2021年部门预算安排购置情况</t>
  </si>
  <si>
    <t>行政</t>
  </si>
  <si>
    <t>事业</t>
  </si>
  <si>
    <t>车辆数量</t>
  </si>
  <si>
    <t>车辆价值</t>
  </si>
  <si>
    <t>入账设备数量</t>
  </si>
  <si>
    <t>入账设备价值</t>
  </si>
  <si>
    <t>神木市大柳塔镇社会事和与民生保障局</t>
  </si>
  <si>
    <t>神木市大柳塔第一小学</t>
  </si>
  <si>
    <t>神木市大柳塔第二小学</t>
  </si>
  <si>
    <t>神木市大柳塔第三小学</t>
  </si>
  <si>
    <t>神木市矿区中学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</si>
</sst>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00_);[Red]\(0.00\)"/>
    <numFmt numFmtId="182" formatCode="#,##0.0000"/>
  </numFmts>
  <fonts count="55">
    <font>
      <sz val="9"/>
      <name val="宋体"/>
      <family val="0"/>
    </font>
    <font>
      <sz val="11"/>
      <name val="宋体"/>
      <family val="0"/>
    </font>
    <font>
      <sz val="12"/>
      <name val="宋体"/>
      <family val="0"/>
    </font>
    <font>
      <b/>
      <sz val="16"/>
      <name val="宋体"/>
      <family val="0"/>
    </font>
    <font>
      <sz val="12"/>
      <name val="黑体"/>
      <family val="3"/>
    </font>
    <font>
      <sz val="11"/>
      <color indexed="8"/>
      <name val="宋体"/>
      <family val="0"/>
    </font>
    <font>
      <sz val="10"/>
      <name val="宋体"/>
      <family val="0"/>
    </font>
    <font>
      <sz val="9"/>
      <color indexed="8"/>
      <name val="宋体"/>
      <family val="0"/>
    </font>
    <font>
      <b/>
      <sz val="9"/>
      <name val="宋体"/>
      <family val="0"/>
    </font>
    <font>
      <sz val="16"/>
      <name val="宋体"/>
      <family val="0"/>
    </font>
    <font>
      <b/>
      <sz val="12"/>
      <name val="宋体"/>
      <family val="0"/>
    </font>
    <font>
      <b/>
      <sz val="18"/>
      <name val="宋体"/>
      <family val="0"/>
    </font>
    <font>
      <sz val="48"/>
      <name val="宋体"/>
      <family val="0"/>
    </font>
    <font>
      <b/>
      <sz val="20"/>
      <name val="宋体"/>
      <family val="0"/>
    </font>
    <font>
      <b/>
      <sz val="10"/>
      <name val="Arial"/>
      <family val="2"/>
    </font>
    <font>
      <sz val="11"/>
      <color indexed="9"/>
      <name val="宋体"/>
      <family val="0"/>
    </font>
    <font>
      <b/>
      <sz val="13"/>
      <color indexed="54"/>
      <name val="宋体"/>
      <family val="0"/>
    </font>
    <font>
      <sz val="11"/>
      <color indexed="62"/>
      <name val="宋体"/>
      <family val="0"/>
    </font>
    <font>
      <sz val="11"/>
      <color indexed="10"/>
      <name val="宋体"/>
      <family val="0"/>
    </font>
    <font>
      <b/>
      <sz val="11"/>
      <color indexed="54"/>
      <name val="宋体"/>
      <family val="0"/>
    </font>
    <font>
      <u val="single"/>
      <sz val="11"/>
      <color indexed="12"/>
      <name val="宋体"/>
      <family val="0"/>
    </font>
    <font>
      <sz val="11"/>
      <color indexed="16"/>
      <name val="宋体"/>
      <family val="0"/>
    </font>
    <font>
      <u val="single"/>
      <sz val="11"/>
      <color indexed="20"/>
      <name val="宋体"/>
      <family val="0"/>
    </font>
    <font>
      <b/>
      <sz val="11"/>
      <color indexed="8"/>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14" fillId="0" borderId="0" applyFont="0" applyFill="0" applyBorder="0" applyAlignment="0" applyProtection="0"/>
    <xf numFmtId="176"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1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231">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Fill="1" applyBorder="1" applyAlignment="1">
      <alignment/>
    </xf>
    <xf numFmtId="0" fontId="2" fillId="0" borderId="0" xfId="0" applyFont="1" applyAlignment="1">
      <alignment horizontal="center"/>
    </xf>
    <xf numFmtId="0" fontId="2" fillId="0" borderId="0" xfId="0" applyFont="1" applyFill="1" applyBorder="1" applyAlignment="1">
      <alignment horizont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0" fontId="0" fillId="0" borderId="0" xfId="0" applyFill="1" applyBorder="1" applyAlignment="1">
      <alignment horizontal="center" vertical="center"/>
    </xf>
    <xf numFmtId="181" fontId="0" fillId="0" borderId="10"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3"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2" xfId="63" applyFont="1" applyBorder="1" applyAlignment="1">
      <alignment vertical="center"/>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2" fillId="0" borderId="13" xfId="63" applyBorder="1" applyAlignment="1">
      <alignment horizontal="center" vertical="center" wrapText="1"/>
      <protection/>
    </xf>
    <xf numFmtId="0" fontId="2" fillId="0" borderId="14" xfId="63" applyBorder="1" applyAlignment="1">
      <alignment horizontal="center" vertical="center" wrapText="1"/>
      <protection/>
    </xf>
    <xf numFmtId="0" fontId="2" fillId="0" borderId="10" xfId="63"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2" fillId="0" borderId="10" xfId="63" applyFont="1" applyBorder="1" applyAlignment="1">
      <alignment vertical="center" wrapText="1"/>
      <protection/>
    </xf>
    <xf numFmtId="0" fontId="2" fillId="0" borderId="16"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3" xfId="63"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2" xfId="0" applyFont="1" applyFill="1" applyBorder="1" applyAlignment="1">
      <alignment vertical="center"/>
    </xf>
    <xf numFmtId="0" fontId="5" fillId="0" borderId="22" xfId="0" applyFont="1" applyFill="1" applyBorder="1" applyAlignment="1">
      <alignment vertical="center"/>
    </xf>
    <xf numFmtId="0" fontId="2" fillId="0" borderId="23" xfId="63" applyBorder="1" applyAlignment="1">
      <alignment horizontal="center" vertical="center" wrapText="1"/>
      <protection/>
    </xf>
    <xf numFmtId="0" fontId="2" fillId="0" borderId="23"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7" xfId="63" applyFont="1" applyBorder="1" applyAlignment="1">
      <alignment horizontal="left" vertical="top" wrapText="1"/>
      <protection/>
    </xf>
    <xf numFmtId="0" fontId="2" fillId="0" borderId="17" xfId="63" applyBorder="1" applyAlignment="1">
      <alignment horizontal="left" vertical="top" wrapText="1"/>
      <protection/>
    </xf>
    <xf numFmtId="0" fontId="6" fillId="0" borderId="10" xfId="63" applyFont="1" applyBorder="1" applyAlignment="1">
      <alignment horizontal="center" vertical="center" wrapText="1"/>
      <protection/>
    </xf>
    <xf numFmtId="0" fontId="2" fillId="0" borderId="10" xfId="63" applyBorder="1" applyAlignment="1">
      <alignment vertical="center" wrapText="1"/>
      <protection/>
    </xf>
    <xf numFmtId="0" fontId="2" fillId="0" borderId="10" xfId="63" applyFont="1" applyBorder="1" applyAlignment="1">
      <alignment horizontal="left" vertical="center" wrapText="1"/>
      <protection/>
    </xf>
    <xf numFmtId="0" fontId="6" fillId="0" borderId="0" xfId="63" applyNumberFormat="1" applyFont="1" applyFill="1" applyBorder="1" applyAlignment="1">
      <alignment vertical="center" wrapText="1"/>
      <protection/>
    </xf>
    <xf numFmtId="0" fontId="2" fillId="0" borderId="15" xfId="63" applyBorder="1" applyAlignment="1">
      <alignment horizontal="right" vertical="center" wrapText="1"/>
      <protection/>
    </xf>
    <xf numFmtId="0" fontId="2" fillId="0" borderId="18" xfId="63" applyBorder="1" applyAlignment="1">
      <alignment horizontal="left" vertical="top" wrapText="1"/>
      <protection/>
    </xf>
    <xf numFmtId="0" fontId="2" fillId="0" borderId="0" xfId="63" applyAlignment="1">
      <alignment vertical="center"/>
      <protection/>
    </xf>
    <xf numFmtId="0" fontId="6" fillId="0" borderId="0" xfId="63" applyFont="1" applyAlignment="1">
      <alignment vertical="center" wrapText="1"/>
      <protection/>
    </xf>
    <xf numFmtId="0" fontId="4" fillId="0" borderId="0" xfId="63" applyFont="1" applyAlignment="1">
      <alignment vertical="center"/>
      <protection/>
    </xf>
    <xf numFmtId="0" fontId="2" fillId="0" borderId="10" xfId="63" applyFont="1" applyBorder="1" applyAlignment="1">
      <alignment horizontal="left" vertical="top" wrapText="1"/>
      <protection/>
    </xf>
    <xf numFmtId="0" fontId="2" fillId="0" borderId="10" xfId="63" applyBorder="1" applyAlignment="1">
      <alignment horizontal="left" vertical="top" wrapText="1"/>
      <protection/>
    </xf>
    <xf numFmtId="0" fontId="2" fillId="0" borderId="10" xfId="63" applyBorder="1" applyAlignment="1">
      <alignment horizontal="left" vertical="center" wrapText="1"/>
      <protection/>
    </xf>
    <xf numFmtId="0" fontId="2" fillId="0" borderId="23" xfId="63" applyBorder="1" applyAlignment="1">
      <alignment horizontal="left" vertical="center" wrapText="1"/>
      <protection/>
    </xf>
    <xf numFmtId="0" fontId="2" fillId="0" borderId="13" xfId="63" applyBorder="1" applyAlignment="1">
      <alignment horizontal="left" vertical="center" wrapText="1"/>
      <protection/>
    </xf>
    <xf numFmtId="0" fontId="2" fillId="0" borderId="24"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10" xfId="0" applyFill="1" applyBorder="1" applyAlignment="1">
      <alignment horizontal="center" vertical="center" wrapText="1"/>
    </xf>
    <xf numFmtId="0" fontId="0" fillId="0" borderId="23" xfId="0" applyBorder="1" applyAlignment="1">
      <alignment horizontal="center" vertical="center"/>
    </xf>
    <xf numFmtId="0" fontId="0" fillId="0" borderId="23" xfId="0" applyFill="1" applyBorder="1" applyAlignment="1">
      <alignment horizontal="center" vertical="center"/>
    </xf>
    <xf numFmtId="0" fontId="0" fillId="0" borderId="10" xfId="0" applyFill="1" applyBorder="1" applyAlignment="1">
      <alignment/>
    </xf>
    <xf numFmtId="0" fontId="0" fillId="0" borderId="10"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right"/>
    </xf>
    <xf numFmtId="0" fontId="3"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Continuous" vertical="center"/>
    </xf>
    <xf numFmtId="0" fontId="0" fillId="0" borderId="12" xfId="0" applyBorder="1" applyAlignment="1">
      <alignment horizontal="center" vertical="center"/>
    </xf>
    <xf numFmtId="0" fontId="0" fillId="33" borderId="10" xfId="0" applyFill="1" applyBorder="1" applyAlignment="1">
      <alignment horizontal="center" vertical="center"/>
    </xf>
    <xf numFmtId="0" fontId="0" fillId="33" borderId="0" xfId="0" applyFill="1" applyAlignment="1">
      <alignment/>
    </xf>
    <xf numFmtId="0" fontId="0" fillId="33" borderId="0" xfId="0" applyFill="1" applyAlignment="1">
      <alignment vertical="center"/>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right"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49" fontId="54"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180" fontId="54" fillId="0" borderId="10"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0" fontId="54" fillId="0" borderId="10" xfId="0" applyFont="1" applyFill="1" applyBorder="1" applyAlignment="1">
      <alignment horizontal="center" vertical="center"/>
    </xf>
    <xf numFmtId="180" fontId="54" fillId="0" borderId="10" xfId="0" applyNumberFormat="1" applyFont="1" applyFill="1" applyBorder="1" applyAlignment="1">
      <alignment horizontal="center" vertical="center"/>
    </xf>
    <xf numFmtId="180" fontId="0" fillId="0" borderId="10" xfId="0" applyNumberForma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8" fillId="0" borderId="10" xfId="0" applyNumberFormat="1" applyFont="1" applyFill="1" applyBorder="1" applyAlignment="1" applyProtection="1">
      <alignment horizontal="center" vertical="center"/>
      <protection/>
    </xf>
    <xf numFmtId="0" fontId="8"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6"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Border="1" applyAlignment="1">
      <alignment horizontal="left" vertical="center"/>
    </xf>
    <xf numFmtId="4" fontId="0" fillId="34" borderId="10"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4" fontId="0"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center" vertical="center" wrapText="1"/>
    </xf>
    <xf numFmtId="4" fontId="0" fillId="34" borderId="10" xfId="0" applyNumberFormat="1" applyFill="1" applyBorder="1" applyAlignment="1">
      <alignment horizontal="center" vertical="center"/>
    </xf>
    <xf numFmtId="4" fontId="0" fillId="34" borderId="10" xfId="0" applyNumberFormat="1" applyFill="1" applyBorder="1" applyAlignment="1">
      <alignment horizontal="center" vertical="center" wrapText="1"/>
    </xf>
    <xf numFmtId="4" fontId="0" fillId="34" borderId="10" xfId="0" applyNumberFormat="1" applyFont="1" applyFill="1" applyBorder="1" applyAlignment="1">
      <alignment horizontal="center" vertical="center" wrapText="1"/>
    </xf>
    <xf numFmtId="49" fontId="0" fillId="0" borderId="10" xfId="0" applyNumberFormat="1" applyFill="1" applyBorder="1" applyAlignment="1" applyProtection="1">
      <alignment horizontal="left" vertical="center" wrapText="1"/>
      <protection/>
    </xf>
    <xf numFmtId="49" fontId="0" fillId="0" borderId="10" xfId="0" applyNumberForma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wrapText="1"/>
    </xf>
    <xf numFmtId="49" fontId="0" fillId="0" borderId="10" xfId="0" applyNumberFormat="1" applyFont="1" applyFill="1" applyBorder="1" applyAlignment="1" applyProtection="1">
      <alignment horizontal="left" vertical="center" wrapText="1"/>
      <protection/>
    </xf>
    <xf numFmtId="0" fontId="0" fillId="0" borderId="10" xfId="0" applyBorder="1" applyAlignment="1">
      <alignment/>
    </xf>
    <xf numFmtId="0" fontId="0" fillId="33" borderId="10" xfId="0" applyFill="1" applyBorder="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left" vertical="center" wrapText="1"/>
    </xf>
    <xf numFmtId="180" fontId="0" fillId="33" borderId="10" xfId="0" applyNumberFormat="1" applyFill="1" applyBorder="1" applyAlignment="1">
      <alignment horizontal="right" vertical="center" wrapText="1"/>
    </xf>
    <xf numFmtId="0" fontId="0" fillId="0" borderId="10" xfId="0" applyFill="1" applyBorder="1" applyAlignment="1">
      <alignment horizontal="center"/>
    </xf>
    <xf numFmtId="180" fontId="0" fillId="33" borderId="10" xfId="0" applyNumberFormat="1" applyFill="1" applyBorder="1" applyAlignment="1">
      <alignment vertical="center" wrapText="1"/>
    </xf>
    <xf numFmtId="0" fontId="0" fillId="0" borderId="0" xfId="0" applyFill="1" applyAlignment="1">
      <alignment horizontal="left" vertical="center" wrapText="1"/>
    </xf>
    <xf numFmtId="0" fontId="0" fillId="0" borderId="0" xfId="0" applyFill="1" applyAlignment="1">
      <alignment horizontal="right"/>
    </xf>
    <xf numFmtId="180" fontId="0" fillId="0" borderId="0" xfId="0" applyNumberFormat="1" applyFill="1" applyAlignment="1">
      <alignment horizontal="right" vertical="center" wrapText="1"/>
    </xf>
    <xf numFmtId="0" fontId="0" fillId="0" borderId="0" xfId="0" applyFill="1" applyAlignment="1">
      <alignment horizontal="center"/>
    </xf>
    <xf numFmtId="0" fontId="0" fillId="0" borderId="0"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3"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0"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180" fontId="0" fillId="0" borderId="10" xfId="0" applyNumberFormat="1" applyFill="1" applyBorder="1" applyAlignment="1">
      <alignment horizontal="right" vertical="center" wrapText="1"/>
    </xf>
    <xf numFmtId="0" fontId="0" fillId="33" borderId="10" xfId="0" applyFill="1" applyBorder="1" applyAlignment="1">
      <alignment horizontal="right" vertical="center" wrapText="1"/>
    </xf>
    <xf numFmtId="180" fontId="0" fillId="33" borderId="10" xfId="0" applyNumberFormat="1" applyFill="1" applyBorder="1" applyAlignment="1">
      <alignment horizontal="center" vertical="center" wrapText="1"/>
    </xf>
    <xf numFmtId="180" fontId="0" fillId="33" borderId="10" xfId="0" applyNumberFormat="1" applyFont="1" applyFill="1" applyBorder="1" applyAlignment="1">
      <alignment horizontal="right" vertical="center" wrapText="1"/>
    </xf>
    <xf numFmtId="180" fontId="0" fillId="33" borderId="10" xfId="0" applyNumberFormat="1" applyFill="1" applyBorder="1" applyAlignment="1">
      <alignment/>
    </xf>
    <xf numFmtId="0" fontId="0" fillId="33" borderId="10" xfId="0" applyFill="1" applyBorder="1" applyAlignment="1">
      <alignment horizontal="left" vertical="center" wrapText="1"/>
    </xf>
    <xf numFmtId="180" fontId="0" fillId="33" borderId="10" xfId="0" applyNumberFormat="1" applyFill="1" applyBorder="1" applyAlignment="1">
      <alignment horizontal="right" vertical="center" wrapText="1"/>
    </xf>
    <xf numFmtId="180" fontId="0" fillId="33" borderId="10" xfId="0" applyNumberFormat="1" applyFill="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Alignment="1">
      <alignment horizontal="left" vertical="center"/>
    </xf>
    <xf numFmtId="0" fontId="0" fillId="0" borderId="0" xfId="0" applyFont="1" applyFill="1" applyAlignment="1">
      <alignment horizontal="left" vertical="top"/>
    </xf>
    <xf numFmtId="0" fontId="3" fillId="0" borderId="0" xfId="0" applyFont="1" applyFill="1" applyAlignment="1">
      <alignment horizontal="center" vertical="center"/>
    </xf>
    <xf numFmtId="0" fontId="0" fillId="0" borderId="0" xfId="0" applyFont="1" applyFill="1" applyAlignment="1">
      <alignment horizontal="left"/>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4" fontId="0" fillId="33" borderId="10" xfId="0" applyNumberFormat="1" applyFont="1" applyFill="1" applyBorder="1" applyAlignment="1" applyProtection="1">
      <alignment horizontal="center" vertical="center" wrapText="1"/>
      <protection/>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6" fillId="0" borderId="10" xfId="0" applyFont="1" applyFill="1" applyBorder="1" applyAlignment="1">
      <alignment/>
    </xf>
    <xf numFmtId="4" fontId="0" fillId="0"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4" fontId="0" fillId="34" borderId="10" xfId="0" applyNumberFormat="1" applyFont="1" applyFill="1" applyBorder="1" applyAlignment="1" applyProtection="1">
      <alignment horizontal="center" vertical="center"/>
      <protection/>
    </xf>
    <xf numFmtId="2" fontId="0" fillId="0" borderId="10" xfId="0" applyNumberFormat="1" applyFill="1" applyBorder="1" applyAlignment="1" applyProtection="1">
      <alignment horizontal="center" vertical="center"/>
      <protection/>
    </xf>
    <xf numFmtId="4" fontId="0" fillId="0" borderId="10" xfId="0" applyNumberFormat="1" applyBorder="1" applyAlignment="1">
      <alignment horizontal="right" vertical="center" wrapText="1"/>
    </xf>
    <xf numFmtId="2" fontId="8" fillId="0" borderId="10" xfId="0" applyNumberFormat="1" applyFont="1" applyFill="1" applyBorder="1" applyAlignment="1" applyProtection="1">
      <alignment horizontal="center" vertical="center"/>
      <protection/>
    </xf>
    <xf numFmtId="0" fontId="0" fillId="0" borderId="10" xfId="0" applyFill="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4" fontId="0" fillId="0" borderId="10" xfId="0" applyNumberFormat="1" applyFill="1" applyBorder="1" applyAlignment="1">
      <alignment horizontal="center" vertical="center" wrapText="1"/>
    </xf>
    <xf numFmtId="182" fontId="0" fillId="0" borderId="10" xfId="0" applyNumberFormat="1" applyFont="1" applyFill="1" applyBorder="1" applyAlignment="1" applyProtection="1">
      <alignment horizontal="center" vertical="center"/>
      <protection/>
    </xf>
    <xf numFmtId="4" fontId="0" fillId="0" borderId="10" xfId="0" applyNumberFormat="1" applyBorder="1" applyAlignment="1">
      <alignment horizontal="center" vertical="center" wrapText="1"/>
    </xf>
    <xf numFmtId="0" fontId="10"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10" fillId="0" borderId="10"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left" vertical="center"/>
    </xf>
    <xf numFmtId="0" fontId="2" fillId="0" borderId="23" xfId="0" applyNumberFormat="1" applyFont="1" applyBorder="1" applyAlignment="1">
      <alignment horizontal="left" vertical="center"/>
    </xf>
    <xf numFmtId="0" fontId="10" fillId="0" borderId="15" xfId="0" applyNumberFormat="1" applyFont="1" applyBorder="1" applyAlignment="1">
      <alignment horizontal="center" vertical="center"/>
    </xf>
    <xf numFmtId="0" fontId="6" fillId="0" borderId="10" xfId="0" applyNumberFormat="1" applyFont="1" applyBorder="1" applyAlignment="1">
      <alignment horizontal="left" vertical="center"/>
    </xf>
    <xf numFmtId="0" fontId="0" fillId="0" borderId="10" xfId="0" applyNumberFormat="1" applyFont="1" applyBorder="1" applyAlignment="1">
      <alignment horizontal="left" vertical="center"/>
    </xf>
    <xf numFmtId="0" fontId="2" fillId="0" borderId="23" xfId="0" applyNumberFormat="1" applyFont="1" applyBorder="1" applyAlignment="1">
      <alignment horizontal="center" vertical="center"/>
    </xf>
    <xf numFmtId="0" fontId="2" fillId="0" borderId="10" xfId="0" applyNumberFormat="1" applyFon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227" t="s">
        <v>1</v>
      </c>
    </row>
    <row r="3" spans="1:14" ht="93.75" customHeight="1">
      <c r="A3" s="228"/>
      <c r="N3" s="69"/>
    </row>
    <row r="4" ht="81.75" customHeight="1">
      <c r="A4" s="229" t="s">
        <v>2</v>
      </c>
    </row>
    <row r="5" ht="40.5" customHeight="1">
      <c r="A5" s="229" t="s">
        <v>3</v>
      </c>
    </row>
    <row r="6" ht="36.75" customHeight="1">
      <c r="A6" s="229" t="s">
        <v>4</v>
      </c>
    </row>
    <row r="7" ht="12.75" customHeight="1">
      <c r="A7" s="230"/>
    </row>
    <row r="8" ht="12.75" customHeight="1">
      <c r="A8" s="230"/>
    </row>
    <row r="9" ht="12.75" customHeight="1">
      <c r="A9" s="230"/>
    </row>
    <row r="10" ht="12.75" customHeight="1">
      <c r="A10" s="230"/>
    </row>
    <row r="11" ht="12.75" customHeight="1">
      <c r="A11" s="230"/>
    </row>
    <row r="12" ht="12.75" customHeight="1">
      <c r="A12" s="230"/>
    </row>
    <row r="13" ht="12.75" customHeight="1">
      <c r="A13" s="23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56"/>
  <sheetViews>
    <sheetView showGridLines="0" showZeros="0" workbookViewId="0" topLeftCell="A9">
      <selection activeCell="D18" sqref="D1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9" t="s">
        <v>25</v>
      </c>
    </row>
    <row r="2" spans="1:6" ht="28.5" customHeight="1">
      <c r="A2" s="88" t="s">
        <v>26</v>
      </c>
      <c r="B2" s="88"/>
      <c r="C2" s="88"/>
      <c r="D2" s="88"/>
      <c r="E2" s="88"/>
      <c r="F2" s="88"/>
    </row>
    <row r="3" ht="22.5" customHeight="1">
      <c r="F3" s="3" t="s">
        <v>48</v>
      </c>
    </row>
    <row r="4" spans="1:6" ht="22.5" customHeight="1">
      <c r="A4" s="90" t="s">
        <v>178</v>
      </c>
      <c r="B4" s="90" t="s">
        <v>179</v>
      </c>
      <c r="C4" s="90" t="s">
        <v>128</v>
      </c>
      <c r="D4" s="90" t="s">
        <v>150</v>
      </c>
      <c r="E4" s="90" t="s">
        <v>151</v>
      </c>
      <c r="F4" s="90" t="s">
        <v>153</v>
      </c>
    </row>
    <row r="5" spans="1:6" ht="21.75" customHeight="1">
      <c r="A5" s="148" t="s">
        <v>138</v>
      </c>
      <c r="B5" s="149" t="s">
        <v>138</v>
      </c>
      <c r="C5" s="79">
        <v>1</v>
      </c>
      <c r="D5" s="79">
        <v>2</v>
      </c>
      <c r="E5" s="79">
        <v>3</v>
      </c>
      <c r="F5" s="79" t="s">
        <v>138</v>
      </c>
    </row>
    <row r="6" spans="1:6" ht="17.25" customHeight="1">
      <c r="A6" s="150"/>
      <c r="B6" s="151" t="s">
        <v>128</v>
      </c>
      <c r="C6" s="134">
        <f aca="true" t="shared" si="0" ref="C6:C56">D6+E6</f>
        <v>6480.058341999999</v>
      </c>
      <c r="D6" s="152">
        <f>D7+D47</f>
        <v>6398.284905999999</v>
      </c>
      <c r="E6" s="152">
        <f>E31</f>
        <v>81.77343599999999</v>
      </c>
      <c r="F6" s="81"/>
    </row>
    <row r="7" spans="1:6" ht="17.25" customHeight="1">
      <c r="A7" s="153" t="s">
        <v>180</v>
      </c>
      <c r="B7" s="154" t="s">
        <v>181</v>
      </c>
      <c r="C7" s="134">
        <f t="shared" si="0"/>
        <v>6277.178735999999</v>
      </c>
      <c r="D7" s="134">
        <v>6277.178735999999</v>
      </c>
      <c r="E7" s="134"/>
      <c r="F7" s="81"/>
    </row>
    <row r="8" spans="1:6" ht="17.25" customHeight="1">
      <c r="A8" s="153" t="s">
        <v>182</v>
      </c>
      <c r="B8" s="154" t="s">
        <v>183</v>
      </c>
      <c r="C8" s="134">
        <f t="shared" si="0"/>
        <v>3227.8352</v>
      </c>
      <c r="D8" s="134">
        <v>3227.8352</v>
      </c>
      <c r="E8" s="134"/>
      <c r="F8" s="81"/>
    </row>
    <row r="9" spans="1:6" ht="17.25" customHeight="1">
      <c r="A9" s="153" t="s">
        <v>184</v>
      </c>
      <c r="B9" s="154" t="s">
        <v>185</v>
      </c>
      <c r="C9" s="134">
        <f t="shared" si="0"/>
        <v>416.32560000000007</v>
      </c>
      <c r="D9" s="134">
        <f>D10+D11</f>
        <v>416.32560000000007</v>
      </c>
      <c r="E9" s="134"/>
      <c r="F9" s="90"/>
    </row>
    <row r="10" spans="1:6" ht="17.25" customHeight="1">
      <c r="A10" s="153" t="s">
        <v>186</v>
      </c>
      <c r="B10" s="154" t="s">
        <v>187</v>
      </c>
      <c r="C10" s="134">
        <f t="shared" si="0"/>
        <v>8.79</v>
      </c>
      <c r="D10" s="134">
        <v>8.79</v>
      </c>
      <c r="E10" s="134"/>
      <c r="F10" s="79"/>
    </row>
    <row r="11" spans="1:6" ht="17.25" customHeight="1">
      <c r="A11" s="153" t="s">
        <v>188</v>
      </c>
      <c r="B11" s="154" t="s">
        <v>189</v>
      </c>
      <c r="C11" s="134">
        <f t="shared" si="0"/>
        <v>407.53560000000004</v>
      </c>
      <c r="D11" s="134">
        <v>407.53560000000004</v>
      </c>
      <c r="E11" s="134"/>
      <c r="F11" s="81"/>
    </row>
    <row r="12" spans="1:6" ht="17.25" customHeight="1">
      <c r="A12" s="153" t="s">
        <v>190</v>
      </c>
      <c r="B12" s="154" t="s">
        <v>191</v>
      </c>
      <c r="C12" s="134">
        <f t="shared" si="0"/>
        <v>98.1646</v>
      </c>
      <c r="D12" s="134">
        <v>98.1646</v>
      </c>
      <c r="E12" s="134"/>
      <c r="F12" s="81"/>
    </row>
    <row r="13" spans="1:6" ht="12.75" customHeight="1">
      <c r="A13" s="153" t="s">
        <v>192</v>
      </c>
      <c r="B13" s="154" t="s">
        <v>193</v>
      </c>
      <c r="C13" s="134">
        <f t="shared" si="0"/>
        <v>246.33999999999997</v>
      </c>
      <c r="D13" s="134">
        <v>246.33999999999997</v>
      </c>
      <c r="E13" s="134"/>
      <c r="F13" s="155"/>
    </row>
    <row r="14" spans="1:6" ht="12.75" customHeight="1">
      <c r="A14" s="153" t="s">
        <v>194</v>
      </c>
      <c r="B14" s="154" t="s">
        <v>195</v>
      </c>
      <c r="C14" s="134">
        <f t="shared" si="0"/>
        <v>608.304</v>
      </c>
      <c r="D14" s="134">
        <v>608.304</v>
      </c>
      <c r="E14" s="134"/>
      <c r="F14" s="155"/>
    </row>
    <row r="15" spans="1:6" ht="12.75" customHeight="1">
      <c r="A15" s="153" t="s">
        <v>196</v>
      </c>
      <c r="B15" s="154" t="s">
        <v>197</v>
      </c>
      <c r="C15" s="134">
        <f t="shared" si="0"/>
        <v>335.97904000000005</v>
      </c>
      <c r="D15" s="134">
        <v>335.97904000000005</v>
      </c>
      <c r="E15" s="134"/>
      <c r="F15" s="155"/>
    </row>
    <row r="16" spans="1:6" ht="12.75" customHeight="1">
      <c r="A16" s="153" t="s">
        <v>198</v>
      </c>
      <c r="B16" s="154" t="s">
        <v>199</v>
      </c>
      <c r="C16" s="134">
        <f t="shared" si="0"/>
        <v>183.254238</v>
      </c>
      <c r="D16" s="134">
        <v>183.254238</v>
      </c>
      <c r="E16" s="134"/>
      <c r="F16" s="155"/>
    </row>
    <row r="17" spans="1:6" ht="12.75" customHeight="1">
      <c r="A17" s="153" t="s">
        <v>200</v>
      </c>
      <c r="B17" s="154" t="s">
        <v>201</v>
      </c>
      <c r="C17" s="134">
        <f t="shared" si="0"/>
        <v>66.236472</v>
      </c>
      <c r="D17" s="134">
        <v>66.236472</v>
      </c>
      <c r="E17" s="134"/>
      <c r="F17" s="155"/>
    </row>
    <row r="18" spans="1:6" ht="12.75" customHeight="1">
      <c r="A18" s="153" t="s">
        <v>202</v>
      </c>
      <c r="B18" s="154" t="s">
        <v>203</v>
      </c>
      <c r="C18" s="134">
        <f t="shared" si="0"/>
        <v>34.514298</v>
      </c>
      <c r="D18" s="134">
        <f>D19+D20</f>
        <v>34.514298</v>
      </c>
      <c r="E18" s="134"/>
      <c r="F18" s="155"/>
    </row>
    <row r="19" spans="1:6" ht="12.75" customHeight="1">
      <c r="A19" s="153" t="s">
        <v>204</v>
      </c>
      <c r="B19" s="154" t="s">
        <v>205</v>
      </c>
      <c r="C19" s="134">
        <f t="shared" si="0"/>
        <v>16.85124</v>
      </c>
      <c r="D19" s="134">
        <v>16.85124</v>
      </c>
      <c r="E19" s="134"/>
      <c r="F19" s="155"/>
    </row>
    <row r="20" spans="1:6" ht="12.75" customHeight="1">
      <c r="A20" s="153" t="s">
        <v>206</v>
      </c>
      <c r="B20" s="154" t="s">
        <v>207</v>
      </c>
      <c r="C20" s="134">
        <f t="shared" si="0"/>
        <v>17.663058</v>
      </c>
      <c r="D20" s="134">
        <v>17.663058</v>
      </c>
      <c r="E20" s="134"/>
      <c r="F20" s="155"/>
    </row>
    <row r="21" spans="1:6" ht="12.75" customHeight="1">
      <c r="A21" s="153" t="s">
        <v>208</v>
      </c>
      <c r="B21" s="154" t="s">
        <v>209</v>
      </c>
      <c r="C21" s="134">
        <f t="shared" si="0"/>
        <v>0</v>
      </c>
      <c r="D21" s="134">
        <v>0</v>
      </c>
      <c r="E21" s="134"/>
      <c r="F21" s="155"/>
    </row>
    <row r="22" spans="1:6" ht="12.75" customHeight="1">
      <c r="A22" s="153" t="s">
        <v>210</v>
      </c>
      <c r="B22" s="154" t="s">
        <v>211</v>
      </c>
      <c r="C22" s="134">
        <f t="shared" si="0"/>
        <v>1.9727999999999999</v>
      </c>
      <c r="D22" s="134">
        <v>1.9727999999999999</v>
      </c>
      <c r="E22" s="134"/>
      <c r="F22" s="155"/>
    </row>
    <row r="23" spans="1:6" ht="12.75" customHeight="1">
      <c r="A23" s="153" t="s">
        <v>212</v>
      </c>
      <c r="B23" s="154" t="s">
        <v>213</v>
      </c>
      <c r="C23" s="134">
        <f t="shared" si="0"/>
        <v>264.945888</v>
      </c>
      <c r="D23" s="134">
        <v>264.945888</v>
      </c>
      <c r="E23" s="134"/>
      <c r="F23" s="155"/>
    </row>
    <row r="24" spans="1:6" ht="12.75" customHeight="1">
      <c r="A24" s="153" t="s">
        <v>214</v>
      </c>
      <c r="B24" s="154" t="s">
        <v>215</v>
      </c>
      <c r="C24" s="134">
        <f t="shared" si="0"/>
        <v>0</v>
      </c>
      <c r="D24" s="134">
        <v>0</v>
      </c>
      <c r="E24" s="134"/>
      <c r="F24" s="155"/>
    </row>
    <row r="25" spans="1:6" ht="12.75" customHeight="1">
      <c r="A25" s="153" t="s">
        <v>216</v>
      </c>
      <c r="B25" s="154" t="s">
        <v>217</v>
      </c>
      <c r="C25" s="134">
        <f t="shared" si="0"/>
        <v>2.9136</v>
      </c>
      <c r="D25" s="134">
        <v>2.9136</v>
      </c>
      <c r="E25" s="134"/>
      <c r="F25" s="155"/>
    </row>
    <row r="26" spans="1:6" ht="12.75" customHeight="1">
      <c r="A26" s="153" t="s">
        <v>218</v>
      </c>
      <c r="B26" s="154" t="s">
        <v>219</v>
      </c>
      <c r="C26" s="134">
        <f t="shared" si="0"/>
        <v>1.962</v>
      </c>
      <c r="D26" s="134">
        <v>1.962</v>
      </c>
      <c r="E26" s="134"/>
      <c r="F26" s="155"/>
    </row>
    <row r="27" spans="1:6" ht="12.75" customHeight="1">
      <c r="A27" s="153" t="s">
        <v>220</v>
      </c>
      <c r="B27" s="154" t="s">
        <v>221</v>
      </c>
      <c r="C27" s="134">
        <f t="shared" si="0"/>
        <v>80.4464</v>
      </c>
      <c r="D27" s="134">
        <v>80.4464</v>
      </c>
      <c r="E27" s="134"/>
      <c r="F27" s="155"/>
    </row>
    <row r="28" spans="1:6" ht="12.75" customHeight="1">
      <c r="A28" s="153" t="s">
        <v>222</v>
      </c>
      <c r="B28" s="154" t="s">
        <v>223</v>
      </c>
      <c r="C28" s="134">
        <f t="shared" si="0"/>
        <v>80.28</v>
      </c>
      <c r="D28" s="134">
        <v>80.28</v>
      </c>
      <c r="E28" s="134"/>
      <c r="F28" s="155"/>
    </row>
    <row r="29" spans="1:6" ht="12.75" customHeight="1">
      <c r="A29" s="153" t="s">
        <v>224</v>
      </c>
      <c r="B29" s="154" t="s">
        <v>225</v>
      </c>
      <c r="C29" s="134">
        <f t="shared" si="0"/>
        <v>295.9</v>
      </c>
      <c r="D29" s="134">
        <v>295.9</v>
      </c>
      <c r="E29" s="134"/>
      <c r="F29" s="155"/>
    </row>
    <row r="30" spans="1:6" ht="12.75" customHeight="1">
      <c r="A30" s="153" t="s">
        <v>226</v>
      </c>
      <c r="B30" s="154" t="s">
        <v>227</v>
      </c>
      <c r="C30" s="134">
        <f t="shared" si="0"/>
        <v>331.8046</v>
      </c>
      <c r="D30" s="134">
        <v>331.8046</v>
      </c>
      <c r="E30" s="134"/>
      <c r="F30" s="155"/>
    </row>
    <row r="31" spans="1:6" ht="12.75" customHeight="1">
      <c r="A31" s="153" t="s">
        <v>228</v>
      </c>
      <c r="B31" s="154" t="s">
        <v>229</v>
      </c>
      <c r="C31" s="134">
        <f t="shared" si="0"/>
        <v>81.77343599999999</v>
      </c>
      <c r="D31" s="134"/>
      <c r="E31" s="134">
        <f>E32+E41+E42+E45+E46</f>
        <v>81.77343599999999</v>
      </c>
      <c r="F31" s="155"/>
    </row>
    <row r="32" spans="1:6" ht="12.75" customHeight="1">
      <c r="A32" s="153" t="s">
        <v>230</v>
      </c>
      <c r="B32" s="154" t="s">
        <v>231</v>
      </c>
      <c r="C32" s="134">
        <f t="shared" si="0"/>
        <v>5.75</v>
      </c>
      <c r="D32" s="134"/>
      <c r="E32" s="134">
        <v>5.75</v>
      </c>
      <c r="F32" s="155"/>
    </row>
    <row r="33" spans="1:6" ht="12.75" customHeight="1">
      <c r="A33" s="153" t="s">
        <v>232</v>
      </c>
      <c r="B33" s="154" t="s">
        <v>233</v>
      </c>
      <c r="C33" s="134">
        <f t="shared" si="0"/>
        <v>0</v>
      </c>
      <c r="D33" s="134"/>
      <c r="E33" s="134">
        <v>0</v>
      </c>
      <c r="F33" s="155"/>
    </row>
    <row r="34" spans="1:6" ht="12.75" customHeight="1">
      <c r="A34" s="153" t="s">
        <v>234</v>
      </c>
      <c r="B34" s="154" t="s">
        <v>235</v>
      </c>
      <c r="C34" s="134">
        <f t="shared" si="0"/>
        <v>0</v>
      </c>
      <c r="D34" s="134"/>
      <c r="E34" s="134">
        <v>0</v>
      </c>
      <c r="F34" s="155"/>
    </row>
    <row r="35" spans="1:6" ht="12.75" customHeight="1">
      <c r="A35" s="153" t="s">
        <v>236</v>
      </c>
      <c r="B35" s="154" t="s">
        <v>237</v>
      </c>
      <c r="C35" s="134">
        <f t="shared" si="0"/>
        <v>0</v>
      </c>
      <c r="D35" s="134"/>
      <c r="E35" s="134">
        <v>0</v>
      </c>
      <c r="F35" s="155"/>
    </row>
    <row r="36" spans="1:6" ht="12.75" customHeight="1">
      <c r="A36" s="153" t="s">
        <v>238</v>
      </c>
      <c r="B36" s="154" t="s">
        <v>239</v>
      </c>
      <c r="C36" s="134">
        <f t="shared" si="0"/>
        <v>0</v>
      </c>
      <c r="D36" s="134"/>
      <c r="E36" s="134">
        <v>0</v>
      </c>
      <c r="F36" s="155"/>
    </row>
    <row r="37" spans="1:6" ht="12.75" customHeight="1">
      <c r="A37" s="153" t="s">
        <v>240</v>
      </c>
      <c r="B37" s="154" t="s">
        <v>241</v>
      </c>
      <c r="C37" s="134">
        <f t="shared" si="0"/>
        <v>0</v>
      </c>
      <c r="D37" s="134"/>
      <c r="E37" s="134">
        <v>0</v>
      </c>
      <c r="F37" s="155"/>
    </row>
    <row r="38" spans="1:6" ht="12.75" customHeight="1">
      <c r="A38" s="153" t="s">
        <v>242</v>
      </c>
      <c r="B38" s="154" t="s">
        <v>243</v>
      </c>
      <c r="C38" s="134">
        <f t="shared" si="0"/>
        <v>0</v>
      </c>
      <c r="D38" s="134"/>
      <c r="E38" s="134">
        <v>0</v>
      </c>
      <c r="F38" s="155"/>
    </row>
    <row r="39" spans="1:6" ht="12.75" customHeight="1">
      <c r="A39" s="153" t="s">
        <v>244</v>
      </c>
      <c r="B39" s="154" t="s">
        <v>245</v>
      </c>
      <c r="C39" s="134">
        <f t="shared" si="0"/>
        <v>0</v>
      </c>
      <c r="D39" s="134"/>
      <c r="E39" s="134">
        <v>0</v>
      </c>
      <c r="F39" s="155"/>
    </row>
    <row r="40" spans="1:6" ht="12.75" customHeight="1">
      <c r="A40" s="153" t="s">
        <v>246</v>
      </c>
      <c r="B40" s="154" t="s">
        <v>247</v>
      </c>
      <c r="C40" s="134">
        <f t="shared" si="0"/>
        <v>0</v>
      </c>
      <c r="D40" s="134"/>
      <c r="E40" s="134">
        <v>0</v>
      </c>
      <c r="F40" s="155"/>
    </row>
    <row r="41" spans="1:6" ht="12.75" customHeight="1">
      <c r="A41" s="153" t="s">
        <v>248</v>
      </c>
      <c r="B41" s="154" t="s">
        <v>249</v>
      </c>
      <c r="C41" s="134">
        <f t="shared" si="0"/>
        <v>5</v>
      </c>
      <c r="D41" s="134"/>
      <c r="E41" s="134">
        <v>5</v>
      </c>
      <c r="F41" s="155"/>
    </row>
    <row r="42" spans="1:6" ht="12.75" customHeight="1">
      <c r="A42" s="153">
        <v>30228</v>
      </c>
      <c r="B42" s="154" t="s">
        <v>250</v>
      </c>
      <c r="C42" s="134">
        <f t="shared" si="0"/>
        <v>61.76343599999999</v>
      </c>
      <c r="D42" s="134"/>
      <c r="E42" s="134">
        <f>E43+E44</f>
        <v>61.76343599999999</v>
      </c>
      <c r="F42" s="155"/>
    </row>
    <row r="43" spans="1:6" ht="12.75" customHeight="1">
      <c r="A43" s="153" t="s">
        <v>251</v>
      </c>
      <c r="B43" s="154" t="s">
        <v>252</v>
      </c>
      <c r="C43" s="134">
        <f t="shared" si="0"/>
        <v>41.494589999999995</v>
      </c>
      <c r="D43" s="134"/>
      <c r="E43" s="134">
        <v>41.494589999999995</v>
      </c>
      <c r="F43" s="155"/>
    </row>
    <row r="44" spans="1:6" ht="12.75" customHeight="1">
      <c r="A44" s="153" t="s">
        <v>253</v>
      </c>
      <c r="B44" s="154" t="s">
        <v>254</v>
      </c>
      <c r="C44" s="134">
        <f t="shared" si="0"/>
        <v>20.268845999999996</v>
      </c>
      <c r="D44" s="134"/>
      <c r="E44" s="134">
        <v>20.268845999999996</v>
      </c>
      <c r="F44" s="155"/>
    </row>
    <row r="45" spans="1:6" ht="12.75" customHeight="1">
      <c r="A45" s="153" t="s">
        <v>255</v>
      </c>
      <c r="B45" s="154" t="s">
        <v>256</v>
      </c>
      <c r="C45" s="134">
        <f t="shared" si="0"/>
        <v>2.76</v>
      </c>
      <c r="D45" s="134"/>
      <c r="E45" s="134">
        <v>2.76</v>
      </c>
      <c r="F45" s="155"/>
    </row>
    <row r="46" spans="1:6" ht="12.75" customHeight="1">
      <c r="A46" s="153" t="s">
        <v>257</v>
      </c>
      <c r="B46" s="154" t="s">
        <v>258</v>
      </c>
      <c r="C46" s="134">
        <f t="shared" si="0"/>
        <v>6.5</v>
      </c>
      <c r="D46" s="134"/>
      <c r="E46" s="134">
        <v>6.5</v>
      </c>
      <c r="F46" s="155"/>
    </row>
    <row r="47" spans="1:6" ht="12.75" customHeight="1">
      <c r="A47" s="153" t="s">
        <v>259</v>
      </c>
      <c r="B47" s="154" t="s">
        <v>260</v>
      </c>
      <c r="C47" s="134">
        <f t="shared" si="0"/>
        <v>121.10616999999999</v>
      </c>
      <c r="D47" s="134">
        <v>121.10616999999999</v>
      </c>
      <c r="E47" s="134"/>
      <c r="F47" s="155"/>
    </row>
    <row r="48" spans="1:6" ht="12.75" customHeight="1">
      <c r="A48" s="153" t="s">
        <v>261</v>
      </c>
      <c r="B48" s="154" t="s">
        <v>262</v>
      </c>
      <c r="C48" s="134">
        <f t="shared" si="0"/>
        <v>2.16</v>
      </c>
      <c r="D48" s="134">
        <v>2.16</v>
      </c>
      <c r="E48" s="134"/>
      <c r="F48" s="155"/>
    </row>
    <row r="49" spans="1:6" ht="12.75" customHeight="1">
      <c r="A49" s="153" t="s">
        <v>263</v>
      </c>
      <c r="B49" s="154" t="s">
        <v>264</v>
      </c>
      <c r="C49" s="134">
        <f t="shared" si="0"/>
        <v>2.16</v>
      </c>
      <c r="D49" s="134">
        <v>2.16</v>
      </c>
      <c r="E49" s="134"/>
      <c r="F49" s="155"/>
    </row>
    <row r="50" spans="1:6" ht="12.75" customHeight="1">
      <c r="A50" s="153" t="s">
        <v>265</v>
      </c>
      <c r="B50" s="154" t="s">
        <v>266</v>
      </c>
      <c r="C50" s="134">
        <f t="shared" si="0"/>
        <v>4.41</v>
      </c>
      <c r="D50" s="134">
        <v>4.41</v>
      </c>
      <c r="E50" s="134"/>
      <c r="F50" s="155"/>
    </row>
    <row r="51" spans="1:6" ht="12.75" customHeight="1">
      <c r="A51" s="153" t="s">
        <v>267</v>
      </c>
      <c r="B51" s="154" t="s">
        <v>268</v>
      </c>
      <c r="C51" s="134">
        <f t="shared" si="0"/>
        <v>4.41</v>
      </c>
      <c r="D51" s="134">
        <v>4.41</v>
      </c>
      <c r="E51" s="134"/>
      <c r="F51" s="155"/>
    </row>
    <row r="52" spans="1:6" ht="12.75" customHeight="1">
      <c r="A52" s="153" t="s">
        <v>269</v>
      </c>
      <c r="B52" s="154" t="s">
        <v>270</v>
      </c>
      <c r="C52" s="134">
        <f t="shared" si="0"/>
        <v>4.38</v>
      </c>
      <c r="D52" s="134">
        <v>4.38</v>
      </c>
      <c r="E52" s="134"/>
      <c r="F52" s="155"/>
    </row>
    <row r="53" spans="1:6" ht="12.75" customHeight="1">
      <c r="A53" s="153" t="s">
        <v>271</v>
      </c>
      <c r="B53" s="154" t="s">
        <v>272</v>
      </c>
      <c r="C53" s="134">
        <f t="shared" si="0"/>
        <v>4.38</v>
      </c>
      <c r="D53" s="134">
        <v>4.38</v>
      </c>
      <c r="E53" s="134"/>
      <c r="F53" s="155"/>
    </row>
    <row r="54" spans="1:6" ht="12.75" customHeight="1">
      <c r="A54" s="153" t="s">
        <v>273</v>
      </c>
      <c r="B54" s="154" t="s">
        <v>274</v>
      </c>
      <c r="C54" s="134">
        <f t="shared" si="0"/>
        <v>0.7632000000000001</v>
      </c>
      <c r="D54" s="134">
        <v>0.7632000000000001</v>
      </c>
      <c r="E54" s="134"/>
      <c r="F54" s="155"/>
    </row>
    <row r="55" spans="1:6" ht="12.75" customHeight="1">
      <c r="A55" s="153" t="s">
        <v>275</v>
      </c>
      <c r="B55" s="154" t="s">
        <v>266</v>
      </c>
      <c r="C55" s="134">
        <f t="shared" si="0"/>
        <v>109.39297</v>
      </c>
      <c r="D55" s="134">
        <v>109.39297</v>
      </c>
      <c r="E55" s="134"/>
      <c r="F55" s="155"/>
    </row>
    <row r="56" spans="1:6" ht="12.75" customHeight="1">
      <c r="A56" s="153" t="s">
        <v>276</v>
      </c>
      <c r="B56" s="154" t="s">
        <v>277</v>
      </c>
      <c r="C56" s="134">
        <f t="shared" si="0"/>
        <v>109.39297</v>
      </c>
      <c r="D56" s="134">
        <v>109.39297</v>
      </c>
      <c r="E56" s="134"/>
      <c r="F56" s="155"/>
    </row>
  </sheetData>
  <sheetProtection/>
  <printOptions horizontalCentered="1"/>
  <pageMargins left="0.59" right="0.59" top="0.7900000000000001" bottom="0.7900000000000001" header="0.5" footer="0.5"/>
  <pageSetup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3" sqref="E1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21" t="s">
        <v>27</v>
      </c>
      <c r="B1" s="122"/>
      <c r="C1" s="122"/>
      <c r="D1" s="122"/>
      <c r="E1" s="122"/>
      <c r="F1" s="123"/>
    </row>
    <row r="2" spans="1:6" ht="16.5" customHeight="1">
      <c r="A2" s="124" t="s">
        <v>28</v>
      </c>
      <c r="B2" s="125"/>
      <c r="C2" s="125"/>
      <c r="D2" s="125"/>
      <c r="E2" s="125"/>
      <c r="F2" s="125"/>
    </row>
    <row r="3" spans="1:6" ht="16.5" customHeight="1">
      <c r="A3" s="126"/>
      <c r="B3" s="126"/>
      <c r="C3" s="127"/>
      <c r="D3" s="127"/>
      <c r="E3" s="128"/>
      <c r="F3" s="128" t="s">
        <v>48</v>
      </c>
    </row>
    <row r="4" spans="1:6" ht="16.5" customHeight="1">
      <c r="A4" s="129" t="s">
        <v>49</v>
      </c>
      <c r="B4" s="129"/>
      <c r="C4" s="129" t="s">
        <v>50</v>
      </c>
      <c r="D4" s="129"/>
      <c r="E4" s="129"/>
      <c r="F4" s="129"/>
    </row>
    <row r="5" spans="1:6" ht="16.5" customHeight="1">
      <c r="A5" s="129" t="s">
        <v>51</v>
      </c>
      <c r="B5" s="129" t="s">
        <v>52</v>
      </c>
      <c r="C5" s="129" t="s">
        <v>53</v>
      </c>
      <c r="D5" s="130" t="s">
        <v>52</v>
      </c>
      <c r="E5" s="129" t="s">
        <v>54</v>
      </c>
      <c r="F5" s="129" t="s">
        <v>52</v>
      </c>
    </row>
    <row r="6" spans="1:6" ht="16.5" customHeight="1">
      <c r="A6" s="131" t="s">
        <v>278</v>
      </c>
      <c r="B6" s="132"/>
      <c r="C6" s="133" t="s">
        <v>279</v>
      </c>
      <c r="D6" s="134"/>
      <c r="E6" s="135" t="s">
        <v>280</v>
      </c>
      <c r="F6" s="136">
        <f>SUM(F7:F10)</f>
        <v>0</v>
      </c>
    </row>
    <row r="7" spans="1:6" ht="16.5" customHeight="1">
      <c r="A7" s="137"/>
      <c r="B7" s="132"/>
      <c r="C7" s="133" t="s">
        <v>281</v>
      </c>
      <c r="D7" s="134"/>
      <c r="E7" s="138" t="s">
        <v>282</v>
      </c>
      <c r="F7" s="139"/>
    </row>
    <row r="8" spans="1:8" ht="16.5" customHeight="1">
      <c r="A8" s="137"/>
      <c r="B8" s="132"/>
      <c r="C8" s="133" t="s">
        <v>283</v>
      </c>
      <c r="D8" s="134"/>
      <c r="E8" s="138" t="s">
        <v>284</v>
      </c>
      <c r="F8" s="139"/>
      <c r="H8" s="69"/>
    </row>
    <row r="9" spans="1:6" ht="16.5" customHeight="1">
      <c r="A9" s="131"/>
      <c r="B9" s="132"/>
      <c r="C9" s="133" t="s">
        <v>285</v>
      </c>
      <c r="D9" s="134"/>
      <c r="E9" s="138" t="s">
        <v>286</v>
      </c>
      <c r="F9" s="139"/>
    </row>
    <row r="10" spans="1:7" ht="16.5" customHeight="1">
      <c r="A10" s="131"/>
      <c r="B10" s="132"/>
      <c r="C10" s="133" t="s">
        <v>287</v>
      </c>
      <c r="D10" s="134"/>
      <c r="E10" s="138" t="s">
        <v>288</v>
      </c>
      <c r="F10" s="139"/>
      <c r="G10" s="69"/>
    </row>
    <row r="11" spans="1:7" ht="16.5" customHeight="1">
      <c r="A11" s="137"/>
      <c r="B11" s="132"/>
      <c r="C11" s="133" t="s">
        <v>289</v>
      </c>
      <c r="D11" s="134"/>
      <c r="E11" s="138" t="s">
        <v>290</v>
      </c>
      <c r="F11" s="136">
        <f>SUM(F12:F21)</f>
        <v>0</v>
      </c>
      <c r="G11" s="69"/>
    </row>
    <row r="12" spans="1:7" ht="16.5" customHeight="1">
      <c r="A12" s="137"/>
      <c r="B12" s="132"/>
      <c r="C12" s="133" t="s">
        <v>291</v>
      </c>
      <c r="D12" s="134"/>
      <c r="E12" s="138" t="s">
        <v>282</v>
      </c>
      <c r="F12" s="139"/>
      <c r="G12" s="69"/>
    </row>
    <row r="13" spans="1:7" ht="16.5" customHeight="1">
      <c r="A13" s="140"/>
      <c r="B13" s="132"/>
      <c r="C13" s="133" t="s">
        <v>292</v>
      </c>
      <c r="D13" s="134"/>
      <c r="E13" s="138" t="s">
        <v>284</v>
      </c>
      <c r="F13" s="139"/>
      <c r="G13" s="69"/>
    </row>
    <row r="14" spans="1:6" ht="16.5" customHeight="1">
      <c r="A14" s="140"/>
      <c r="B14" s="132"/>
      <c r="C14" s="133" t="s">
        <v>293</v>
      </c>
      <c r="D14" s="134"/>
      <c r="E14" s="138" t="s">
        <v>286</v>
      </c>
      <c r="F14" s="139"/>
    </row>
    <row r="15" spans="1:6" ht="16.5" customHeight="1">
      <c r="A15" s="140"/>
      <c r="B15" s="132"/>
      <c r="C15" s="133" t="s">
        <v>294</v>
      </c>
      <c r="D15" s="134"/>
      <c r="E15" s="138" t="s">
        <v>295</v>
      </c>
      <c r="F15" s="139"/>
    </row>
    <row r="16" spans="1:8" ht="16.5" customHeight="1">
      <c r="A16" s="81"/>
      <c r="B16" s="141"/>
      <c r="C16" s="133" t="s">
        <v>296</v>
      </c>
      <c r="D16" s="134"/>
      <c r="E16" s="138" t="s">
        <v>297</v>
      </c>
      <c r="F16" s="139"/>
      <c r="H16" s="69"/>
    </row>
    <row r="17" spans="1:6" ht="16.5" customHeight="1">
      <c r="A17" s="82"/>
      <c r="B17" s="141"/>
      <c r="C17" s="133" t="s">
        <v>298</v>
      </c>
      <c r="D17" s="134"/>
      <c r="E17" s="138" t="s">
        <v>299</v>
      </c>
      <c r="F17" s="139"/>
    </row>
    <row r="18" spans="1:6" ht="16.5" customHeight="1">
      <c r="A18" s="82"/>
      <c r="B18" s="141"/>
      <c r="C18" s="133" t="s">
        <v>300</v>
      </c>
      <c r="D18" s="134"/>
      <c r="E18" s="138" t="s">
        <v>301</v>
      </c>
      <c r="F18" s="139"/>
    </row>
    <row r="19" spans="1:6" ht="16.5" customHeight="1">
      <c r="A19" s="140"/>
      <c r="B19" s="141"/>
      <c r="C19" s="133" t="s">
        <v>302</v>
      </c>
      <c r="D19" s="134"/>
      <c r="E19" s="138" t="s">
        <v>303</v>
      </c>
      <c r="F19" s="139"/>
    </row>
    <row r="20" spans="1:6" ht="16.5" customHeight="1">
      <c r="A20" s="140"/>
      <c r="B20" s="132"/>
      <c r="C20" s="133" t="s">
        <v>304</v>
      </c>
      <c r="D20" s="134"/>
      <c r="E20" s="138" t="s">
        <v>305</v>
      </c>
      <c r="F20" s="139"/>
    </row>
    <row r="21" spans="1:6" ht="16.5" customHeight="1">
      <c r="A21" s="81"/>
      <c r="B21" s="132"/>
      <c r="C21" s="82"/>
      <c r="D21" s="134"/>
      <c r="E21" s="138" t="s">
        <v>306</v>
      </c>
      <c r="F21" s="139"/>
    </row>
    <row r="22" spans="1:6" ht="16.5" customHeight="1">
      <c r="A22" s="82"/>
      <c r="B22" s="132"/>
      <c r="C22" s="82"/>
      <c r="D22" s="134"/>
      <c r="E22" s="142" t="s">
        <v>307</v>
      </c>
      <c r="F22" s="139"/>
    </row>
    <row r="23" spans="1:6" ht="16.5" customHeight="1">
      <c r="A23" s="82"/>
      <c r="B23" s="132"/>
      <c r="C23" s="82"/>
      <c r="D23" s="134"/>
      <c r="E23" s="142" t="s">
        <v>308</v>
      </c>
      <c r="F23" s="139"/>
    </row>
    <row r="24" spans="1:6" ht="16.5" customHeight="1">
      <c r="A24" s="82"/>
      <c r="B24" s="132"/>
      <c r="C24" s="133"/>
      <c r="D24" s="143"/>
      <c r="E24" s="142" t="s">
        <v>309</v>
      </c>
      <c r="F24" s="139"/>
    </row>
    <row r="25" spans="1:6" ht="16.5" customHeight="1">
      <c r="A25" s="82"/>
      <c r="B25" s="132"/>
      <c r="C25" s="133"/>
      <c r="D25" s="143"/>
      <c r="E25" s="131"/>
      <c r="F25" s="144"/>
    </row>
    <row r="26" spans="1:6" ht="16.5" customHeight="1">
      <c r="A26" s="130" t="s">
        <v>112</v>
      </c>
      <c r="B26" s="145">
        <f>B6</f>
        <v>0</v>
      </c>
      <c r="C26" s="130" t="s">
        <v>113</v>
      </c>
      <c r="D26" s="146">
        <f>SUM(D6:D20)</f>
        <v>0</v>
      </c>
      <c r="E26" s="130" t="s">
        <v>113</v>
      </c>
      <c r="F26" s="147">
        <f>SUM(F6,F11,F21,F22,F23)</f>
        <v>0</v>
      </c>
    </row>
    <row r="27" spans="2:6" ht="12.75" customHeight="1">
      <c r="B27" s="69"/>
      <c r="D27" s="69"/>
      <c r="F27" s="69"/>
    </row>
    <row r="28" spans="2:6" ht="12.75" customHeight="1">
      <c r="B28" s="69"/>
      <c r="D28" s="69"/>
      <c r="F28" s="69"/>
    </row>
    <row r="29" spans="2:6" ht="12.75" customHeight="1">
      <c r="B29" s="69"/>
      <c r="D29" s="69"/>
      <c r="F29" s="69"/>
    </row>
    <row r="30" spans="2:6" ht="12.75" customHeight="1">
      <c r="B30" s="69"/>
      <c r="D30" s="69"/>
      <c r="F30" s="69"/>
    </row>
    <row r="31" spans="2:6" ht="12.75" customHeight="1">
      <c r="B31" s="69"/>
      <c r="D31" s="69"/>
      <c r="F31" s="69"/>
    </row>
    <row r="32" spans="2:6" ht="12.75" customHeight="1">
      <c r="B32" s="69"/>
      <c r="D32" s="69"/>
      <c r="F32" s="69"/>
    </row>
    <row r="33" spans="2:6" ht="12.75" customHeight="1">
      <c r="B33" s="69"/>
      <c r="D33" s="69"/>
      <c r="F33" s="69"/>
    </row>
    <row r="34" spans="2:6" ht="12.75" customHeight="1">
      <c r="B34" s="69"/>
      <c r="D34" s="69"/>
      <c r="F34" s="69"/>
    </row>
    <row r="35" spans="2:6" ht="12.75" customHeight="1">
      <c r="B35" s="69"/>
      <c r="D35" s="69"/>
      <c r="F35" s="69"/>
    </row>
    <row r="36" spans="2:6" ht="12.75" customHeight="1">
      <c r="B36" s="69"/>
      <c r="D36" s="69"/>
      <c r="F36" s="69"/>
    </row>
    <row r="37" spans="2:6" ht="12.75" customHeight="1">
      <c r="B37" s="69"/>
      <c r="D37" s="69"/>
      <c r="F37" s="69"/>
    </row>
    <row r="38" spans="2:6" ht="12.75" customHeight="1">
      <c r="B38" s="69"/>
      <c r="D38" s="69"/>
      <c r="F38" s="69"/>
    </row>
    <row r="39" spans="2:4" ht="12.75" customHeight="1">
      <c r="B39" s="69"/>
      <c r="D39" s="69"/>
    </row>
    <row r="40" spans="2:4" ht="12.75" customHeight="1">
      <c r="B40" s="69"/>
      <c r="D40" s="69"/>
    </row>
    <row r="41" spans="2:4" ht="12.75" customHeight="1">
      <c r="B41" s="69"/>
      <c r="D41" s="69"/>
    </row>
    <row r="42" ht="12.75" customHeight="1">
      <c r="B42" s="69"/>
    </row>
    <row r="43" ht="12.75" customHeight="1">
      <c r="B43" s="69"/>
    </row>
    <row r="44" ht="12.75" customHeight="1">
      <c r="B44" s="6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dimension ref="A1:D110"/>
  <sheetViews>
    <sheetView showGridLines="0" showZeros="0" workbookViewId="0" topLeftCell="A1">
      <selection activeCell="A2" sqref="A2:D110"/>
    </sheetView>
  </sheetViews>
  <sheetFormatPr defaultColWidth="9.16015625" defaultRowHeight="12.75" customHeight="1"/>
  <cols>
    <col min="1" max="1" width="52.66015625" style="0" customWidth="1"/>
    <col min="2" max="2" width="43.16015625" style="0" customWidth="1"/>
    <col min="3" max="3" width="17.83203125" style="101" customWidth="1"/>
    <col min="4" max="4" width="50.83203125" style="101" customWidth="1"/>
  </cols>
  <sheetData>
    <row r="1" ht="30" customHeight="1">
      <c r="A1" s="69" t="s">
        <v>31</v>
      </c>
    </row>
    <row r="2" spans="1:4" ht="28.5" customHeight="1">
      <c r="A2" s="88" t="s">
        <v>32</v>
      </c>
      <c r="B2" s="88"/>
      <c r="C2" s="102"/>
      <c r="D2" s="102"/>
    </row>
    <row r="3" ht="22.5" customHeight="1">
      <c r="D3" s="103" t="s">
        <v>48</v>
      </c>
    </row>
    <row r="4" spans="1:4" ht="19.5" customHeight="1">
      <c r="A4" s="104" t="s">
        <v>123</v>
      </c>
      <c r="B4" s="105" t="s">
        <v>310</v>
      </c>
      <c r="C4" s="106" t="s">
        <v>311</v>
      </c>
      <c r="D4" s="106" t="s">
        <v>312</v>
      </c>
    </row>
    <row r="5" spans="1:4" s="99" customFormat="1" ht="18.75" customHeight="1">
      <c r="A5" s="107" t="s">
        <v>313</v>
      </c>
      <c r="B5" s="107" t="s">
        <v>314</v>
      </c>
      <c r="C5" s="108">
        <v>9</v>
      </c>
      <c r="D5" s="109" t="s">
        <v>315</v>
      </c>
    </row>
    <row r="6" spans="1:4" s="99" customFormat="1" ht="18.75" customHeight="1">
      <c r="A6" s="107" t="s">
        <v>313</v>
      </c>
      <c r="B6" s="107" t="s">
        <v>316</v>
      </c>
      <c r="C6" s="108">
        <v>20.11</v>
      </c>
      <c r="D6" s="109" t="s">
        <v>317</v>
      </c>
    </row>
    <row r="7" spans="1:4" s="99" customFormat="1" ht="18.75" customHeight="1">
      <c r="A7" s="107" t="s">
        <v>313</v>
      </c>
      <c r="B7" s="107" t="s">
        <v>318</v>
      </c>
      <c r="C7" s="108">
        <v>18</v>
      </c>
      <c r="D7" s="109" t="s">
        <v>319</v>
      </c>
    </row>
    <row r="8" spans="1:4" s="99" customFormat="1" ht="18.75" customHeight="1">
      <c r="A8" s="107" t="s">
        <v>313</v>
      </c>
      <c r="B8" s="107" t="s">
        <v>320</v>
      </c>
      <c r="C8" s="108">
        <v>100</v>
      </c>
      <c r="D8" s="109" t="s">
        <v>321</v>
      </c>
    </row>
    <row r="9" spans="1:4" s="99" customFormat="1" ht="18.75" customHeight="1">
      <c r="A9" s="107" t="s">
        <v>313</v>
      </c>
      <c r="B9" s="107" t="s">
        <v>322</v>
      </c>
      <c r="C9" s="108">
        <v>11</v>
      </c>
      <c r="D9" s="109" t="s">
        <v>323</v>
      </c>
    </row>
    <row r="10" spans="1:4" s="99" customFormat="1" ht="18.75" customHeight="1">
      <c r="A10" s="107" t="s">
        <v>313</v>
      </c>
      <c r="B10" s="107" t="s">
        <v>324</v>
      </c>
      <c r="C10" s="108">
        <v>15.66</v>
      </c>
      <c r="D10" s="109" t="s">
        <v>325</v>
      </c>
    </row>
    <row r="11" spans="1:4" s="99" customFormat="1" ht="18.75" customHeight="1">
      <c r="A11" s="107" t="s">
        <v>313</v>
      </c>
      <c r="B11" s="107" t="s">
        <v>326</v>
      </c>
      <c r="C11" s="108">
        <v>41</v>
      </c>
      <c r="D11" s="109" t="s">
        <v>327</v>
      </c>
    </row>
    <row r="12" spans="1:4" s="99" customFormat="1" ht="18.75" customHeight="1">
      <c r="A12" s="107" t="s">
        <v>313</v>
      </c>
      <c r="B12" s="107" t="s">
        <v>328</v>
      </c>
      <c r="C12" s="108">
        <v>15</v>
      </c>
      <c r="D12" s="109" t="s">
        <v>329</v>
      </c>
    </row>
    <row r="13" spans="1:4" s="99" customFormat="1" ht="18.75" customHeight="1">
      <c r="A13" s="107" t="s">
        <v>313</v>
      </c>
      <c r="B13" s="107" t="s">
        <v>330</v>
      </c>
      <c r="C13" s="108">
        <v>131.04</v>
      </c>
      <c r="D13" s="110" t="s">
        <v>331</v>
      </c>
    </row>
    <row r="14" spans="1:4" s="99" customFormat="1" ht="18.75" customHeight="1">
      <c r="A14" s="107" t="s">
        <v>313</v>
      </c>
      <c r="B14" s="107" t="s">
        <v>332</v>
      </c>
      <c r="C14" s="108">
        <v>70</v>
      </c>
      <c r="D14" s="110" t="s">
        <v>333</v>
      </c>
    </row>
    <row r="15" spans="1:4" s="99" customFormat="1" ht="18.75" customHeight="1">
      <c r="A15" s="107" t="s">
        <v>313</v>
      </c>
      <c r="B15" s="107" t="s">
        <v>334</v>
      </c>
      <c r="C15" s="108">
        <v>125</v>
      </c>
      <c r="D15" s="110" t="s">
        <v>335</v>
      </c>
    </row>
    <row r="16" spans="1:4" s="99" customFormat="1" ht="18.75" customHeight="1">
      <c r="A16" s="107" t="s">
        <v>313</v>
      </c>
      <c r="B16" s="107" t="s">
        <v>336</v>
      </c>
      <c r="C16" s="108">
        <v>30</v>
      </c>
      <c r="D16" s="110" t="s">
        <v>337</v>
      </c>
    </row>
    <row r="17" spans="1:4" s="99" customFormat="1" ht="18.75" customHeight="1">
      <c r="A17" s="107" t="s">
        <v>313</v>
      </c>
      <c r="B17" s="107" t="s">
        <v>338</v>
      </c>
      <c r="C17" s="108">
        <v>5</v>
      </c>
      <c r="D17" s="110" t="s">
        <v>339</v>
      </c>
    </row>
    <row r="18" spans="1:4" s="99" customFormat="1" ht="18.75" customHeight="1">
      <c r="A18" s="107" t="s">
        <v>313</v>
      </c>
      <c r="B18" s="107" t="s">
        <v>340</v>
      </c>
      <c r="C18" s="108">
        <v>3</v>
      </c>
      <c r="D18" s="110" t="s">
        <v>341</v>
      </c>
    </row>
    <row r="19" spans="1:4" s="99" customFormat="1" ht="18.75" customHeight="1">
      <c r="A19" s="107" t="s">
        <v>313</v>
      </c>
      <c r="B19" s="107" t="s">
        <v>342</v>
      </c>
      <c r="C19" s="108">
        <v>1.2</v>
      </c>
      <c r="D19" s="111" t="s">
        <v>343</v>
      </c>
    </row>
    <row r="20" spans="1:4" s="99" customFormat="1" ht="18.75" customHeight="1">
      <c r="A20" s="107" t="s">
        <v>313</v>
      </c>
      <c r="B20" s="107" t="s">
        <v>344</v>
      </c>
      <c r="C20" s="108">
        <v>1.8</v>
      </c>
      <c r="D20" s="111" t="s">
        <v>344</v>
      </c>
    </row>
    <row r="21" spans="1:4" s="99" customFormat="1" ht="18.75" customHeight="1">
      <c r="A21" s="107" t="s">
        <v>313</v>
      </c>
      <c r="B21" s="107" t="s">
        <v>345</v>
      </c>
      <c r="C21" s="108">
        <v>6</v>
      </c>
      <c r="D21" s="110" t="s">
        <v>346</v>
      </c>
    </row>
    <row r="22" spans="1:4" s="99" customFormat="1" ht="18.75" customHeight="1">
      <c r="A22" s="107" t="s">
        <v>313</v>
      </c>
      <c r="B22" s="107" t="s">
        <v>347</v>
      </c>
      <c r="C22" s="108">
        <v>36</v>
      </c>
      <c r="D22" s="110" t="s">
        <v>347</v>
      </c>
    </row>
    <row r="23" spans="1:4" s="99" customFormat="1" ht="18.75" customHeight="1">
      <c r="A23" s="107" t="s">
        <v>313</v>
      </c>
      <c r="B23" s="107" t="s">
        <v>348</v>
      </c>
      <c r="C23" s="108">
        <v>153.5</v>
      </c>
      <c r="D23" s="110" t="s">
        <v>348</v>
      </c>
    </row>
    <row r="24" spans="1:4" s="99" customFormat="1" ht="18.75" customHeight="1">
      <c r="A24" s="107" t="s">
        <v>313</v>
      </c>
      <c r="B24" s="107" t="s">
        <v>349</v>
      </c>
      <c r="C24" s="108">
        <v>20</v>
      </c>
      <c r="D24" s="110" t="s">
        <v>350</v>
      </c>
    </row>
    <row r="25" spans="1:4" s="99" customFormat="1" ht="18.75" customHeight="1">
      <c r="A25" s="107" t="s">
        <v>313</v>
      </c>
      <c r="B25" s="107" t="s">
        <v>351</v>
      </c>
      <c r="C25" s="108">
        <v>29</v>
      </c>
      <c r="D25" s="110" t="s">
        <v>352</v>
      </c>
    </row>
    <row r="26" spans="1:4" s="99" customFormat="1" ht="18.75" customHeight="1">
      <c r="A26" s="107" t="s">
        <v>313</v>
      </c>
      <c r="B26" s="107" t="s">
        <v>353</v>
      </c>
      <c r="C26" s="108">
        <v>1.68</v>
      </c>
      <c r="D26" s="110" t="s">
        <v>353</v>
      </c>
    </row>
    <row r="27" spans="1:4" s="99" customFormat="1" ht="18.75" customHeight="1">
      <c r="A27" s="107" t="s">
        <v>313</v>
      </c>
      <c r="B27" s="107" t="s">
        <v>354</v>
      </c>
      <c r="C27" s="108">
        <v>85</v>
      </c>
      <c r="D27" s="110" t="s">
        <v>354</v>
      </c>
    </row>
    <row r="28" spans="1:4" s="99" customFormat="1" ht="18.75" customHeight="1">
      <c r="A28" s="107" t="s">
        <v>313</v>
      </c>
      <c r="B28" s="107" t="s">
        <v>355</v>
      </c>
      <c r="C28" s="108">
        <v>30</v>
      </c>
      <c r="D28" s="110" t="s">
        <v>356</v>
      </c>
    </row>
    <row r="29" spans="1:4" s="100" customFormat="1" ht="18.75" customHeight="1">
      <c r="A29" s="107" t="s">
        <v>313</v>
      </c>
      <c r="B29" s="107" t="s">
        <v>357</v>
      </c>
      <c r="C29" s="108">
        <v>68</v>
      </c>
      <c r="D29" s="110" t="s">
        <v>357</v>
      </c>
    </row>
    <row r="30" spans="1:4" ht="18.75" customHeight="1">
      <c r="A30" s="107" t="s">
        <v>313</v>
      </c>
      <c r="B30" s="107" t="s">
        <v>358</v>
      </c>
      <c r="C30" s="108">
        <v>34.7</v>
      </c>
      <c r="D30" s="110" t="s">
        <v>358</v>
      </c>
    </row>
    <row r="31" spans="1:4" ht="18.75" customHeight="1">
      <c r="A31" s="107" t="s">
        <v>313</v>
      </c>
      <c r="B31" s="107" t="s">
        <v>359</v>
      </c>
      <c r="C31" s="108">
        <v>5.133</v>
      </c>
      <c r="D31" s="110" t="s">
        <v>359</v>
      </c>
    </row>
    <row r="32" spans="1:4" ht="18.75" customHeight="1">
      <c r="A32" s="107" t="s">
        <v>313</v>
      </c>
      <c r="B32" s="107" t="s">
        <v>360</v>
      </c>
      <c r="C32" s="108">
        <v>16.7</v>
      </c>
      <c r="D32" s="109" t="s">
        <v>361</v>
      </c>
    </row>
    <row r="33" spans="1:4" ht="18.75" customHeight="1">
      <c r="A33" s="107" t="s">
        <v>313</v>
      </c>
      <c r="B33" s="107" t="s">
        <v>362</v>
      </c>
      <c r="C33" s="108">
        <v>29.8004</v>
      </c>
      <c r="D33" s="112" t="s">
        <v>363</v>
      </c>
    </row>
    <row r="34" spans="1:4" ht="18.75" customHeight="1">
      <c r="A34" s="107" t="s">
        <v>313</v>
      </c>
      <c r="B34" s="107" t="s">
        <v>364</v>
      </c>
      <c r="C34" s="108">
        <v>21.6996</v>
      </c>
      <c r="D34" s="109" t="s">
        <v>365</v>
      </c>
    </row>
    <row r="35" spans="1:4" ht="18.75" customHeight="1">
      <c r="A35" s="107" t="s">
        <v>313</v>
      </c>
      <c r="B35" s="107" t="s">
        <v>366</v>
      </c>
      <c r="C35" s="108">
        <v>38.922</v>
      </c>
      <c r="D35" s="109" t="s">
        <v>366</v>
      </c>
    </row>
    <row r="36" spans="1:4" ht="18.75" customHeight="1">
      <c r="A36" s="107" t="s">
        <v>313</v>
      </c>
      <c r="B36" s="107" t="s">
        <v>367</v>
      </c>
      <c r="C36" s="108">
        <v>13.8608</v>
      </c>
      <c r="D36" s="109" t="s">
        <v>367</v>
      </c>
    </row>
    <row r="37" spans="1:4" ht="18.75" customHeight="1">
      <c r="A37" s="107" t="s">
        <v>313</v>
      </c>
      <c r="B37" s="107" t="s">
        <v>368</v>
      </c>
      <c r="C37" s="108">
        <v>90</v>
      </c>
      <c r="D37" s="109" t="s">
        <v>368</v>
      </c>
    </row>
    <row r="38" spans="1:4" ht="18.75" customHeight="1">
      <c r="A38" s="107" t="s">
        <v>313</v>
      </c>
      <c r="B38" s="107" t="s">
        <v>369</v>
      </c>
      <c r="C38" s="108">
        <v>25</v>
      </c>
      <c r="D38" s="112" t="s">
        <v>370</v>
      </c>
    </row>
    <row r="39" spans="1:4" ht="18.75" customHeight="1">
      <c r="A39" s="107" t="s">
        <v>313</v>
      </c>
      <c r="B39" s="107" t="s">
        <v>371</v>
      </c>
      <c r="C39" s="108">
        <v>15.4</v>
      </c>
      <c r="D39" s="112" t="s">
        <v>372</v>
      </c>
    </row>
    <row r="40" spans="1:4" ht="18.75" customHeight="1">
      <c r="A40" s="109" t="s">
        <v>373</v>
      </c>
      <c r="B40" s="109" t="s">
        <v>374</v>
      </c>
      <c r="C40" s="113">
        <v>20</v>
      </c>
      <c r="D40" s="114" t="s">
        <v>375</v>
      </c>
    </row>
    <row r="41" spans="1:4" ht="18.75" customHeight="1">
      <c r="A41" s="109" t="s">
        <v>373</v>
      </c>
      <c r="B41" s="109" t="s">
        <v>376</v>
      </c>
      <c r="C41" s="113">
        <v>120</v>
      </c>
      <c r="D41" s="114" t="s">
        <v>377</v>
      </c>
    </row>
    <row r="42" spans="1:4" ht="18.75" customHeight="1">
      <c r="A42" s="109" t="s">
        <v>373</v>
      </c>
      <c r="B42" s="109" t="s">
        <v>378</v>
      </c>
      <c r="C42" s="113">
        <v>59.52</v>
      </c>
      <c r="D42" s="114" t="s">
        <v>379</v>
      </c>
    </row>
    <row r="43" spans="1:4" ht="18.75" customHeight="1">
      <c r="A43" s="109" t="s">
        <v>373</v>
      </c>
      <c r="B43" s="109" t="s">
        <v>380</v>
      </c>
      <c r="C43" s="113">
        <v>108.105</v>
      </c>
      <c r="D43" s="114" t="s">
        <v>381</v>
      </c>
    </row>
    <row r="44" spans="1:4" ht="18.75" customHeight="1">
      <c r="A44" s="115" t="s">
        <v>382</v>
      </c>
      <c r="B44" s="112" t="s">
        <v>383</v>
      </c>
      <c r="C44" s="116">
        <v>10</v>
      </c>
      <c r="D44" s="112" t="s">
        <v>383</v>
      </c>
    </row>
    <row r="45" spans="1:4" ht="18.75" customHeight="1">
      <c r="A45" s="115" t="s">
        <v>382</v>
      </c>
      <c r="B45" s="112" t="s">
        <v>384</v>
      </c>
      <c r="C45" s="116">
        <v>19.3</v>
      </c>
      <c r="D45" s="112" t="s">
        <v>384</v>
      </c>
    </row>
    <row r="46" spans="1:4" ht="18.75" customHeight="1">
      <c r="A46" s="115" t="s">
        <v>382</v>
      </c>
      <c r="B46" s="112" t="s">
        <v>385</v>
      </c>
      <c r="C46" s="116">
        <v>50</v>
      </c>
      <c r="D46" s="112" t="s">
        <v>386</v>
      </c>
    </row>
    <row r="47" spans="1:4" ht="18.75" customHeight="1">
      <c r="A47" s="115" t="s">
        <v>382</v>
      </c>
      <c r="B47" s="112" t="s">
        <v>387</v>
      </c>
      <c r="C47" s="116">
        <v>40</v>
      </c>
      <c r="D47" s="112" t="s">
        <v>387</v>
      </c>
    </row>
    <row r="48" spans="1:4" ht="18.75" customHeight="1">
      <c r="A48" s="115" t="s">
        <v>382</v>
      </c>
      <c r="B48" s="112" t="s">
        <v>388</v>
      </c>
      <c r="C48" s="116">
        <v>19.8</v>
      </c>
      <c r="D48" s="112" t="s">
        <v>388</v>
      </c>
    </row>
    <row r="49" spans="1:4" ht="18.75" customHeight="1">
      <c r="A49" s="115" t="s">
        <v>382</v>
      </c>
      <c r="B49" s="112" t="s">
        <v>389</v>
      </c>
      <c r="C49" s="116">
        <v>19.1</v>
      </c>
      <c r="D49" s="112" t="s">
        <v>389</v>
      </c>
    </row>
    <row r="50" spans="1:4" ht="18.75" customHeight="1">
      <c r="A50" s="115" t="s">
        <v>382</v>
      </c>
      <c r="B50" s="112" t="s">
        <v>390</v>
      </c>
      <c r="C50" s="116">
        <v>98</v>
      </c>
      <c r="D50" s="112" t="s">
        <v>390</v>
      </c>
    </row>
    <row r="51" spans="1:4" ht="33" customHeight="1">
      <c r="A51" s="107" t="s">
        <v>391</v>
      </c>
      <c r="B51" s="117" t="s">
        <v>392</v>
      </c>
      <c r="C51" s="108">
        <v>112</v>
      </c>
      <c r="D51" s="110" t="s">
        <v>393</v>
      </c>
    </row>
    <row r="52" spans="1:4" ht="18.75" customHeight="1">
      <c r="A52" s="109" t="s">
        <v>394</v>
      </c>
      <c r="B52" s="118" t="s">
        <v>386</v>
      </c>
      <c r="C52" s="119">
        <v>19.6</v>
      </c>
      <c r="D52" s="118" t="s">
        <v>386</v>
      </c>
    </row>
    <row r="53" spans="1:4" ht="18.75" customHeight="1">
      <c r="A53" s="109" t="s">
        <v>394</v>
      </c>
      <c r="B53" s="112" t="s">
        <v>395</v>
      </c>
      <c r="C53" s="119">
        <v>10.866</v>
      </c>
      <c r="D53" s="112" t="s">
        <v>396</v>
      </c>
    </row>
    <row r="54" spans="1:4" ht="18.75" customHeight="1">
      <c r="A54" s="109" t="s">
        <v>394</v>
      </c>
      <c r="B54" s="112" t="s">
        <v>397</v>
      </c>
      <c r="C54" s="119">
        <v>15</v>
      </c>
      <c r="D54" s="112" t="s">
        <v>397</v>
      </c>
    </row>
    <row r="55" spans="1:4" ht="18.75" customHeight="1">
      <c r="A55" s="109" t="s">
        <v>394</v>
      </c>
      <c r="B55" s="112" t="s">
        <v>398</v>
      </c>
      <c r="C55" s="119">
        <v>15</v>
      </c>
      <c r="D55" s="112" t="s">
        <v>398</v>
      </c>
    </row>
    <row r="56" spans="1:4" ht="18.75" customHeight="1">
      <c r="A56" s="109" t="s">
        <v>394</v>
      </c>
      <c r="B56" s="112" t="s">
        <v>399</v>
      </c>
      <c r="C56" s="119">
        <v>17</v>
      </c>
      <c r="D56" s="112" t="s">
        <v>399</v>
      </c>
    </row>
    <row r="57" spans="1:4" ht="18.75" customHeight="1">
      <c r="A57" s="109" t="s">
        <v>394</v>
      </c>
      <c r="B57" s="112" t="s">
        <v>400</v>
      </c>
      <c r="C57" s="119">
        <v>5</v>
      </c>
      <c r="D57" s="112" t="s">
        <v>400</v>
      </c>
    </row>
    <row r="58" spans="1:4" ht="18.75" customHeight="1">
      <c r="A58" s="109" t="s">
        <v>394</v>
      </c>
      <c r="B58" s="112" t="s">
        <v>401</v>
      </c>
      <c r="C58" s="119">
        <v>9.1</v>
      </c>
      <c r="D58" s="112" t="s">
        <v>402</v>
      </c>
    </row>
    <row r="59" spans="1:4" ht="18.75" customHeight="1">
      <c r="A59" s="109" t="s">
        <v>394</v>
      </c>
      <c r="B59" s="112" t="s">
        <v>403</v>
      </c>
      <c r="C59" s="119">
        <v>1.95</v>
      </c>
      <c r="D59" s="112" t="s">
        <v>404</v>
      </c>
    </row>
    <row r="60" spans="1:4" ht="18.75" customHeight="1">
      <c r="A60" s="109" t="s">
        <v>394</v>
      </c>
      <c r="B60" s="112" t="s">
        <v>405</v>
      </c>
      <c r="C60" s="119">
        <v>18.79</v>
      </c>
      <c r="D60" s="112" t="s">
        <v>405</v>
      </c>
    </row>
    <row r="61" spans="1:4" ht="18.75" customHeight="1">
      <c r="A61" s="109" t="s">
        <v>406</v>
      </c>
      <c r="B61" s="109" t="s">
        <v>407</v>
      </c>
      <c r="C61" s="120">
        <v>32.3844</v>
      </c>
      <c r="D61" s="114" t="s">
        <v>408</v>
      </c>
    </row>
    <row r="62" spans="1:4" ht="18.75" customHeight="1">
      <c r="A62" s="109" t="s">
        <v>406</v>
      </c>
      <c r="B62" s="109" t="s">
        <v>409</v>
      </c>
      <c r="C62" s="113">
        <v>51.36</v>
      </c>
      <c r="D62" s="114" t="s">
        <v>409</v>
      </c>
    </row>
    <row r="63" spans="1:4" ht="18.75" customHeight="1">
      <c r="A63" s="109" t="s">
        <v>406</v>
      </c>
      <c r="B63" s="109" t="s">
        <v>410</v>
      </c>
      <c r="C63" s="113">
        <v>14.85</v>
      </c>
      <c r="D63" s="114" t="s">
        <v>411</v>
      </c>
    </row>
    <row r="64" spans="1:4" ht="18.75" customHeight="1">
      <c r="A64" s="109" t="s">
        <v>406</v>
      </c>
      <c r="B64" s="109" t="s">
        <v>412</v>
      </c>
      <c r="C64" s="113">
        <v>12.99</v>
      </c>
      <c r="D64" s="114" t="s">
        <v>413</v>
      </c>
    </row>
    <row r="65" spans="1:4" ht="18.75" customHeight="1">
      <c r="A65" s="109" t="s">
        <v>406</v>
      </c>
      <c r="B65" s="109" t="s">
        <v>414</v>
      </c>
      <c r="C65" s="113">
        <v>30.53</v>
      </c>
      <c r="D65" s="114" t="s">
        <v>414</v>
      </c>
    </row>
    <row r="66" spans="1:4" ht="18.75" customHeight="1">
      <c r="A66" s="109" t="s">
        <v>406</v>
      </c>
      <c r="B66" s="109" t="s">
        <v>415</v>
      </c>
      <c r="C66" s="113">
        <v>38.47</v>
      </c>
      <c r="D66" s="114" t="s">
        <v>415</v>
      </c>
    </row>
    <row r="67" spans="1:4" ht="18.75" customHeight="1">
      <c r="A67" s="109" t="s">
        <v>406</v>
      </c>
      <c r="B67" s="109" t="s">
        <v>416</v>
      </c>
      <c r="C67" s="113">
        <v>109.66</v>
      </c>
      <c r="D67" s="114" t="s">
        <v>416</v>
      </c>
    </row>
    <row r="68" spans="1:4" ht="18.75" customHeight="1">
      <c r="A68" s="107" t="s">
        <v>417</v>
      </c>
      <c r="B68" s="107" t="s">
        <v>418</v>
      </c>
      <c r="C68" s="108">
        <v>13.575</v>
      </c>
      <c r="D68" s="110" t="s">
        <v>418</v>
      </c>
    </row>
    <row r="69" spans="1:4" ht="18.75" customHeight="1">
      <c r="A69" s="107" t="s">
        <v>417</v>
      </c>
      <c r="B69" s="107" t="s">
        <v>419</v>
      </c>
      <c r="C69" s="108">
        <v>34.65</v>
      </c>
      <c r="D69" s="110" t="s">
        <v>419</v>
      </c>
    </row>
    <row r="70" spans="1:4" ht="18.75" customHeight="1">
      <c r="A70" s="107" t="s">
        <v>420</v>
      </c>
      <c r="B70" s="107" t="s">
        <v>421</v>
      </c>
      <c r="C70" s="108">
        <v>117.6</v>
      </c>
      <c r="D70" s="110" t="s">
        <v>422</v>
      </c>
    </row>
    <row r="71" spans="1:4" ht="18.75" customHeight="1">
      <c r="A71" s="107" t="s">
        <v>420</v>
      </c>
      <c r="B71" s="107" t="s">
        <v>423</v>
      </c>
      <c r="C71" s="108">
        <v>25</v>
      </c>
      <c r="D71" s="111" t="s">
        <v>424</v>
      </c>
    </row>
    <row r="72" spans="1:4" ht="18.75" customHeight="1">
      <c r="A72" s="107" t="s">
        <v>420</v>
      </c>
      <c r="B72" s="107" t="s">
        <v>425</v>
      </c>
      <c r="C72" s="108">
        <v>16.56</v>
      </c>
      <c r="D72" s="111" t="s">
        <v>425</v>
      </c>
    </row>
    <row r="73" spans="1:4" ht="18.75" customHeight="1">
      <c r="A73" s="107" t="s">
        <v>420</v>
      </c>
      <c r="B73" s="107" t="s">
        <v>426</v>
      </c>
      <c r="C73" s="108">
        <v>7.8</v>
      </c>
      <c r="D73" s="111" t="s">
        <v>427</v>
      </c>
    </row>
    <row r="74" spans="1:4" ht="18.75" customHeight="1">
      <c r="A74" s="107" t="s">
        <v>420</v>
      </c>
      <c r="B74" s="107" t="s">
        <v>428</v>
      </c>
      <c r="C74" s="108">
        <v>7.6</v>
      </c>
      <c r="D74" s="111" t="s">
        <v>429</v>
      </c>
    </row>
    <row r="75" spans="1:4" ht="18.75" customHeight="1">
      <c r="A75" s="107" t="s">
        <v>420</v>
      </c>
      <c r="B75" s="107" t="s">
        <v>430</v>
      </c>
      <c r="C75" s="108">
        <v>8.4</v>
      </c>
      <c r="D75" s="110" t="s">
        <v>430</v>
      </c>
    </row>
    <row r="76" spans="1:4" ht="18.75" customHeight="1">
      <c r="A76" s="107" t="s">
        <v>420</v>
      </c>
      <c r="B76" s="107" t="s">
        <v>385</v>
      </c>
      <c r="C76" s="108">
        <v>24</v>
      </c>
      <c r="D76" s="110" t="s">
        <v>431</v>
      </c>
    </row>
    <row r="77" spans="1:4" ht="18.75" customHeight="1">
      <c r="A77" s="107" t="s">
        <v>420</v>
      </c>
      <c r="B77" s="107" t="s">
        <v>432</v>
      </c>
      <c r="C77" s="108">
        <v>17.28</v>
      </c>
      <c r="D77" s="110" t="s">
        <v>432</v>
      </c>
    </row>
    <row r="78" spans="1:4" ht="18.75" customHeight="1">
      <c r="A78" s="107" t="s">
        <v>420</v>
      </c>
      <c r="B78" s="107" t="s">
        <v>433</v>
      </c>
      <c r="C78" s="108">
        <v>15</v>
      </c>
      <c r="D78" s="110" t="s">
        <v>434</v>
      </c>
    </row>
    <row r="79" spans="1:4" ht="18.75" customHeight="1">
      <c r="A79" s="107" t="s">
        <v>420</v>
      </c>
      <c r="B79" s="107" t="s">
        <v>435</v>
      </c>
      <c r="C79" s="108">
        <v>39.6</v>
      </c>
      <c r="D79" s="110" t="s">
        <v>436</v>
      </c>
    </row>
    <row r="80" spans="1:4" ht="18.75" customHeight="1">
      <c r="A80" s="107" t="s">
        <v>420</v>
      </c>
      <c r="B80" s="107" t="s">
        <v>437</v>
      </c>
      <c r="C80" s="108">
        <v>9</v>
      </c>
      <c r="D80" s="110" t="s">
        <v>438</v>
      </c>
    </row>
    <row r="81" spans="1:4" ht="18.75" customHeight="1">
      <c r="A81" s="107" t="s">
        <v>420</v>
      </c>
      <c r="B81" s="107" t="s">
        <v>439</v>
      </c>
      <c r="C81" s="108">
        <v>150</v>
      </c>
      <c r="D81" s="110" t="s">
        <v>440</v>
      </c>
    </row>
    <row r="82" spans="1:4" ht="18.75" customHeight="1">
      <c r="A82" s="107" t="s">
        <v>420</v>
      </c>
      <c r="B82" s="107" t="s">
        <v>374</v>
      </c>
      <c r="C82" s="108">
        <v>40</v>
      </c>
      <c r="D82" s="110" t="s">
        <v>441</v>
      </c>
    </row>
    <row r="83" spans="1:4" ht="18.75" customHeight="1">
      <c r="A83" s="107" t="s">
        <v>420</v>
      </c>
      <c r="B83" s="107" t="s">
        <v>442</v>
      </c>
      <c r="C83" s="108">
        <v>15</v>
      </c>
      <c r="D83" s="110" t="s">
        <v>442</v>
      </c>
    </row>
    <row r="84" spans="1:4" ht="18.75" customHeight="1">
      <c r="A84" s="107" t="s">
        <v>420</v>
      </c>
      <c r="B84" s="107" t="s">
        <v>443</v>
      </c>
      <c r="C84" s="108">
        <v>10.552</v>
      </c>
      <c r="D84" s="110" t="s">
        <v>444</v>
      </c>
    </row>
    <row r="85" spans="1:4" ht="18.75" customHeight="1">
      <c r="A85" s="107" t="s">
        <v>420</v>
      </c>
      <c r="B85" s="107" t="s">
        <v>445</v>
      </c>
      <c r="C85" s="108">
        <v>15</v>
      </c>
      <c r="D85" s="110" t="s">
        <v>445</v>
      </c>
    </row>
    <row r="86" spans="1:4" ht="18.75" customHeight="1">
      <c r="A86" s="107" t="s">
        <v>420</v>
      </c>
      <c r="B86" s="107" t="s">
        <v>446</v>
      </c>
      <c r="C86" s="108">
        <v>89.25</v>
      </c>
      <c r="D86" s="110" t="s">
        <v>447</v>
      </c>
    </row>
    <row r="87" spans="1:4" ht="18.75" customHeight="1">
      <c r="A87" s="107" t="s">
        <v>448</v>
      </c>
      <c r="B87" s="107" t="s">
        <v>376</v>
      </c>
      <c r="C87" s="108">
        <v>36</v>
      </c>
      <c r="D87" s="110" t="s">
        <v>376</v>
      </c>
    </row>
    <row r="88" spans="1:4" ht="18.75" customHeight="1">
      <c r="A88" s="107" t="s">
        <v>448</v>
      </c>
      <c r="B88" s="107" t="s">
        <v>449</v>
      </c>
      <c r="C88" s="108">
        <v>8</v>
      </c>
      <c r="D88" s="110" t="s">
        <v>449</v>
      </c>
    </row>
    <row r="89" spans="1:4" ht="18.75" customHeight="1">
      <c r="A89" s="107" t="s">
        <v>448</v>
      </c>
      <c r="B89" s="107" t="s">
        <v>450</v>
      </c>
      <c r="C89" s="108">
        <v>12</v>
      </c>
      <c r="D89" s="110" t="s">
        <v>450</v>
      </c>
    </row>
    <row r="90" spans="1:4" ht="18.75" customHeight="1">
      <c r="A90" s="107" t="s">
        <v>448</v>
      </c>
      <c r="B90" s="107" t="s">
        <v>451</v>
      </c>
      <c r="C90" s="108">
        <v>10</v>
      </c>
      <c r="D90" s="110" t="s">
        <v>451</v>
      </c>
    </row>
    <row r="91" spans="1:4" ht="18.75" customHeight="1">
      <c r="A91" s="107" t="s">
        <v>448</v>
      </c>
      <c r="B91" s="107" t="s">
        <v>452</v>
      </c>
      <c r="C91" s="108">
        <v>15</v>
      </c>
      <c r="D91" s="110" t="s">
        <v>452</v>
      </c>
    </row>
    <row r="92" spans="1:4" ht="18.75" customHeight="1">
      <c r="A92" s="107" t="s">
        <v>448</v>
      </c>
      <c r="B92" s="107" t="s">
        <v>453</v>
      </c>
      <c r="C92" s="108">
        <v>9</v>
      </c>
      <c r="D92" s="110" t="s">
        <v>453</v>
      </c>
    </row>
    <row r="93" spans="1:4" ht="18.75" customHeight="1">
      <c r="A93" s="107" t="s">
        <v>448</v>
      </c>
      <c r="B93" s="107" t="s">
        <v>454</v>
      </c>
      <c r="C93" s="108">
        <v>40</v>
      </c>
      <c r="D93" s="110" t="s">
        <v>454</v>
      </c>
    </row>
    <row r="94" spans="1:4" ht="18.75" customHeight="1">
      <c r="A94" s="107" t="s">
        <v>448</v>
      </c>
      <c r="B94" s="107" t="s">
        <v>455</v>
      </c>
      <c r="C94" s="108">
        <v>25</v>
      </c>
      <c r="D94" s="110" t="s">
        <v>455</v>
      </c>
    </row>
    <row r="95" spans="1:4" ht="18.75" customHeight="1">
      <c r="A95" s="107" t="s">
        <v>448</v>
      </c>
      <c r="B95" s="107" t="s">
        <v>456</v>
      </c>
      <c r="C95" s="108">
        <v>5</v>
      </c>
      <c r="D95" s="110" t="s">
        <v>456</v>
      </c>
    </row>
    <row r="96" spans="1:4" ht="18.75" customHeight="1">
      <c r="A96" s="107" t="s">
        <v>448</v>
      </c>
      <c r="B96" s="107" t="s">
        <v>457</v>
      </c>
      <c r="C96" s="108">
        <v>15</v>
      </c>
      <c r="D96" s="110" t="s">
        <v>457</v>
      </c>
    </row>
    <row r="97" spans="1:4" ht="18.75" customHeight="1">
      <c r="A97" s="107" t="s">
        <v>448</v>
      </c>
      <c r="B97" s="107" t="s">
        <v>458</v>
      </c>
      <c r="C97" s="108">
        <v>2</v>
      </c>
      <c r="D97" s="110" t="s">
        <v>458</v>
      </c>
    </row>
    <row r="98" spans="1:4" ht="18.75" customHeight="1">
      <c r="A98" s="107" t="s">
        <v>448</v>
      </c>
      <c r="B98" s="107" t="s">
        <v>459</v>
      </c>
      <c r="C98" s="108">
        <v>5</v>
      </c>
      <c r="D98" s="110" t="s">
        <v>459</v>
      </c>
    </row>
    <row r="99" spans="1:4" ht="18.75" customHeight="1">
      <c r="A99" s="107" t="s">
        <v>448</v>
      </c>
      <c r="B99" s="107" t="s">
        <v>460</v>
      </c>
      <c r="C99" s="108">
        <v>13</v>
      </c>
      <c r="D99" s="110" t="s">
        <v>460</v>
      </c>
    </row>
    <row r="100" spans="1:4" ht="18.75" customHeight="1">
      <c r="A100" s="107" t="s">
        <v>448</v>
      </c>
      <c r="B100" s="107" t="s">
        <v>461</v>
      </c>
      <c r="C100" s="108">
        <v>53</v>
      </c>
      <c r="D100" s="110" t="s">
        <v>461</v>
      </c>
    </row>
    <row r="101" spans="1:4" ht="18.75" customHeight="1">
      <c r="A101" s="110" t="s">
        <v>462</v>
      </c>
      <c r="B101" s="112" t="s">
        <v>463</v>
      </c>
      <c r="C101" s="116">
        <v>20</v>
      </c>
      <c r="D101" s="112" t="s">
        <v>463</v>
      </c>
    </row>
    <row r="102" spans="1:4" ht="18.75" customHeight="1">
      <c r="A102" s="110" t="s">
        <v>462</v>
      </c>
      <c r="B102" s="112" t="s">
        <v>245</v>
      </c>
      <c r="C102" s="116">
        <v>270</v>
      </c>
      <c r="D102" s="112" t="s">
        <v>245</v>
      </c>
    </row>
    <row r="103" spans="1:4" ht="18.75" customHeight="1">
      <c r="A103" s="110" t="s">
        <v>462</v>
      </c>
      <c r="B103" s="112" t="s">
        <v>464</v>
      </c>
      <c r="C103" s="116">
        <v>100</v>
      </c>
      <c r="D103" s="112" t="s">
        <v>464</v>
      </c>
    </row>
    <row r="104" spans="1:4" ht="18.75" customHeight="1">
      <c r="A104" s="110" t="s">
        <v>462</v>
      </c>
      <c r="B104" s="112" t="s">
        <v>239</v>
      </c>
      <c r="C104" s="116">
        <v>136</v>
      </c>
      <c r="D104" s="112" t="s">
        <v>239</v>
      </c>
    </row>
    <row r="105" spans="1:4" ht="18.75" customHeight="1">
      <c r="A105" s="110" t="s">
        <v>462</v>
      </c>
      <c r="B105" s="112" t="s">
        <v>465</v>
      </c>
      <c r="C105" s="116">
        <v>21</v>
      </c>
      <c r="D105" s="112" t="s">
        <v>465</v>
      </c>
    </row>
    <row r="106" spans="1:4" ht="18.75" customHeight="1">
      <c r="A106" s="110" t="s">
        <v>462</v>
      </c>
      <c r="B106" s="112" t="s">
        <v>466</v>
      </c>
      <c r="C106" s="116">
        <v>100</v>
      </c>
      <c r="D106" s="112" t="s">
        <v>466</v>
      </c>
    </row>
    <row r="107" spans="1:4" ht="18.75" customHeight="1">
      <c r="A107" s="110" t="s">
        <v>462</v>
      </c>
      <c r="B107" s="112" t="s">
        <v>467</v>
      </c>
      <c r="C107" s="116">
        <v>10</v>
      </c>
      <c r="D107" s="112" t="s">
        <v>467</v>
      </c>
    </row>
    <row r="108" spans="1:4" ht="18.75" customHeight="1">
      <c r="A108" s="110" t="s">
        <v>462</v>
      </c>
      <c r="B108" s="112" t="s">
        <v>468</v>
      </c>
      <c r="C108" s="116">
        <v>40</v>
      </c>
      <c r="D108" s="112" t="s">
        <v>468</v>
      </c>
    </row>
    <row r="109" spans="1:4" ht="18.75" customHeight="1">
      <c r="A109" s="110" t="s">
        <v>462</v>
      </c>
      <c r="B109" s="112" t="s">
        <v>469</v>
      </c>
      <c r="C109" s="116">
        <v>80</v>
      </c>
      <c r="D109" s="112" t="s">
        <v>469</v>
      </c>
    </row>
    <row r="110" spans="1:4" ht="18.75" customHeight="1">
      <c r="A110" s="110" t="s">
        <v>462</v>
      </c>
      <c r="B110" s="112" t="s">
        <v>470</v>
      </c>
      <c r="C110" s="116">
        <v>20</v>
      </c>
      <c r="D110" s="112" t="s">
        <v>470</v>
      </c>
    </row>
  </sheetData>
  <sheetProtection/>
  <printOptions horizontalCentered="1"/>
  <pageMargins left="0.59" right="0.59" top="0.7900000000000001" bottom="0.7900000000000001" header="0.5" footer="0.5"/>
  <pageSetup fitToHeight="10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2"/>
  <sheetViews>
    <sheetView showGridLines="0" showZeros="0" workbookViewId="0" topLeftCell="A1">
      <selection activeCell="E13" sqref="E13"/>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9" t="s">
        <v>34</v>
      </c>
    </row>
    <row r="2" spans="1:14" ht="23.25" customHeight="1">
      <c r="A2" s="88" t="s">
        <v>35</v>
      </c>
      <c r="B2" s="88"/>
      <c r="C2" s="88"/>
      <c r="D2" s="88"/>
      <c r="E2" s="88"/>
      <c r="F2" s="88"/>
      <c r="G2" s="88"/>
      <c r="H2" s="88"/>
      <c r="I2" s="88"/>
      <c r="J2" s="88"/>
      <c r="K2" s="88"/>
      <c r="L2" s="88"/>
      <c r="M2" s="88"/>
      <c r="N2" s="96"/>
    </row>
    <row r="3" spans="13:14" ht="26.25" customHeight="1">
      <c r="M3" s="97" t="s">
        <v>48</v>
      </c>
      <c r="N3" s="97"/>
    </row>
    <row r="4" spans="1:14" ht="18" customHeight="1">
      <c r="A4" s="76" t="s">
        <v>471</v>
      </c>
      <c r="B4" s="76"/>
      <c r="C4" s="76"/>
      <c r="D4" s="76" t="s">
        <v>123</v>
      </c>
      <c r="E4" s="72" t="s">
        <v>472</v>
      </c>
      <c r="F4" s="76" t="s">
        <v>473</v>
      </c>
      <c r="G4" s="89" t="s">
        <v>474</v>
      </c>
      <c r="H4" s="83" t="s">
        <v>475</v>
      </c>
      <c r="I4" s="76" t="s">
        <v>476</v>
      </c>
      <c r="J4" s="76" t="s">
        <v>178</v>
      </c>
      <c r="K4" s="76"/>
      <c r="L4" s="84" t="s">
        <v>477</v>
      </c>
      <c r="M4" s="76" t="s">
        <v>478</v>
      </c>
      <c r="N4" s="71" t="s">
        <v>479</v>
      </c>
    </row>
    <row r="5" spans="1:14" ht="18" customHeight="1">
      <c r="A5" s="90" t="s">
        <v>480</v>
      </c>
      <c r="B5" s="90" t="s">
        <v>481</v>
      </c>
      <c r="C5" s="90" t="s">
        <v>482</v>
      </c>
      <c r="D5" s="76"/>
      <c r="E5" s="72"/>
      <c r="F5" s="76"/>
      <c r="G5" s="91"/>
      <c r="H5" s="83"/>
      <c r="I5" s="76"/>
      <c r="J5" s="76" t="s">
        <v>480</v>
      </c>
      <c r="K5" s="76" t="s">
        <v>481</v>
      </c>
      <c r="L5" s="86"/>
      <c r="M5" s="76"/>
      <c r="N5" s="71"/>
    </row>
    <row r="6" spans="1:14" ht="39" customHeight="1">
      <c r="A6" s="90">
        <v>201</v>
      </c>
      <c r="B6" s="90">
        <v>3</v>
      </c>
      <c r="C6" s="90">
        <v>1</v>
      </c>
      <c r="D6" s="92">
        <v>997042</v>
      </c>
      <c r="E6" s="92" t="s">
        <v>483</v>
      </c>
      <c r="F6" s="92"/>
      <c r="G6" s="93" t="s">
        <v>484</v>
      </c>
      <c r="H6" s="92"/>
      <c r="I6" s="92"/>
      <c r="J6" s="76">
        <v>310</v>
      </c>
      <c r="K6" s="76">
        <v>2</v>
      </c>
      <c r="L6" s="92">
        <v>2021</v>
      </c>
      <c r="M6" s="92">
        <f>1296.7944+364.7528</f>
        <v>1661.5472</v>
      </c>
      <c r="N6" s="92"/>
    </row>
    <row r="7" spans="1:14" ht="42" customHeight="1">
      <c r="A7" s="90">
        <v>201</v>
      </c>
      <c r="B7" s="90">
        <v>3</v>
      </c>
      <c r="C7" s="90">
        <v>1</v>
      </c>
      <c r="D7" s="92">
        <v>997042</v>
      </c>
      <c r="E7" s="92" t="s">
        <v>485</v>
      </c>
      <c r="F7" s="94"/>
      <c r="G7" s="90" t="s">
        <v>486</v>
      </c>
      <c r="H7" s="94"/>
      <c r="I7" s="92"/>
      <c r="J7" s="76">
        <v>302</v>
      </c>
      <c r="K7" s="76">
        <v>13</v>
      </c>
      <c r="L7" s="92">
        <v>2021</v>
      </c>
      <c r="M7" s="92">
        <v>300.57</v>
      </c>
      <c r="N7" s="92"/>
    </row>
    <row r="8" spans="1:14" ht="45" customHeight="1">
      <c r="A8" s="90">
        <v>201</v>
      </c>
      <c r="B8" s="90">
        <v>3</v>
      </c>
      <c r="C8" s="90">
        <v>1</v>
      </c>
      <c r="D8" s="92">
        <v>997042</v>
      </c>
      <c r="E8" s="94" t="s">
        <v>487</v>
      </c>
      <c r="F8" s="94"/>
      <c r="G8" s="95" t="s">
        <v>488</v>
      </c>
      <c r="H8" s="94"/>
      <c r="I8" s="92"/>
      <c r="J8" s="76">
        <v>302</v>
      </c>
      <c r="K8" s="76">
        <v>99</v>
      </c>
      <c r="L8" s="98">
        <v>2021</v>
      </c>
      <c r="M8" s="98">
        <v>35.552</v>
      </c>
      <c r="N8" s="94"/>
    </row>
    <row r="9" ht="12.75" customHeight="1">
      <c r="M9" s="69"/>
    </row>
    <row r="10" ht="12.75" customHeight="1">
      <c r="M10" s="69"/>
    </row>
    <row r="11" ht="12.75" customHeight="1">
      <c r="M11" s="69"/>
    </row>
    <row r="12" ht="12.75" customHeight="1">
      <c r="M12" s="6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R13" sqref="R13"/>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9" t="s">
        <v>36</v>
      </c>
      <c r="C1" s="70" t="s">
        <v>36</v>
      </c>
    </row>
    <row r="2" spans="1:29" ht="28.5" customHeight="1">
      <c r="A2" s="7" t="s">
        <v>37</v>
      </c>
      <c r="B2" s="7"/>
      <c r="C2" s="7"/>
      <c r="D2" s="7"/>
      <c r="E2" s="7"/>
      <c r="F2" s="7"/>
      <c r="G2" s="7"/>
      <c r="H2" s="7"/>
      <c r="I2" s="7"/>
      <c r="J2" s="7"/>
      <c r="K2" s="7"/>
      <c r="L2" s="7"/>
      <c r="M2" s="7"/>
      <c r="N2" s="7"/>
      <c r="O2" s="7"/>
      <c r="P2" s="7"/>
      <c r="Q2" s="7"/>
      <c r="R2" s="7"/>
      <c r="S2" s="7"/>
      <c r="T2" s="7"/>
      <c r="U2" s="7"/>
      <c r="V2" s="7"/>
      <c r="W2" s="7"/>
      <c r="X2" s="7"/>
      <c r="Y2" s="7"/>
      <c r="Z2" s="7"/>
      <c r="AA2" s="7"/>
      <c r="AB2" s="7"/>
      <c r="AC2" s="7"/>
    </row>
    <row r="3" ht="22.5" customHeight="1">
      <c r="AC3" s="87" t="s">
        <v>48</v>
      </c>
    </row>
    <row r="4" spans="1:29" ht="17.25" customHeight="1">
      <c r="A4" s="71" t="s">
        <v>123</v>
      </c>
      <c r="B4" s="71" t="s">
        <v>124</v>
      </c>
      <c r="C4" s="72" t="s">
        <v>489</v>
      </c>
      <c r="D4" s="73"/>
      <c r="E4" s="73"/>
      <c r="F4" s="73"/>
      <c r="G4" s="73"/>
      <c r="H4" s="73"/>
      <c r="I4" s="73"/>
      <c r="J4" s="73"/>
      <c r="K4" s="83"/>
      <c r="L4" s="72" t="s">
        <v>490</v>
      </c>
      <c r="M4" s="73"/>
      <c r="N4" s="73"/>
      <c r="O4" s="73"/>
      <c r="P4" s="73"/>
      <c r="Q4" s="73"/>
      <c r="R4" s="73"/>
      <c r="S4" s="73"/>
      <c r="T4" s="83"/>
      <c r="U4" s="72" t="s">
        <v>491</v>
      </c>
      <c r="V4" s="73"/>
      <c r="W4" s="73"/>
      <c r="X4" s="73"/>
      <c r="Y4" s="73"/>
      <c r="Z4" s="73"/>
      <c r="AA4" s="73"/>
      <c r="AB4" s="73"/>
      <c r="AC4" s="83"/>
    </row>
    <row r="5" spans="1:29" ht="17.25" customHeight="1">
      <c r="A5" s="71"/>
      <c r="B5" s="71"/>
      <c r="C5" s="74" t="s">
        <v>128</v>
      </c>
      <c r="D5" s="72" t="s">
        <v>492</v>
      </c>
      <c r="E5" s="73"/>
      <c r="F5" s="73"/>
      <c r="G5" s="73"/>
      <c r="H5" s="73"/>
      <c r="I5" s="83"/>
      <c r="J5" s="84" t="s">
        <v>493</v>
      </c>
      <c r="K5" s="84" t="s">
        <v>464</v>
      </c>
      <c r="L5" s="74" t="s">
        <v>128</v>
      </c>
      <c r="M5" s="72" t="s">
        <v>492</v>
      </c>
      <c r="N5" s="73"/>
      <c r="O5" s="73"/>
      <c r="P5" s="73"/>
      <c r="Q5" s="73"/>
      <c r="R5" s="83"/>
      <c r="S5" s="84" t="s">
        <v>493</v>
      </c>
      <c r="T5" s="84" t="s">
        <v>464</v>
      </c>
      <c r="U5" s="74" t="s">
        <v>128</v>
      </c>
      <c r="V5" s="72" t="s">
        <v>492</v>
      </c>
      <c r="W5" s="73"/>
      <c r="X5" s="73"/>
      <c r="Y5" s="73"/>
      <c r="Z5" s="73"/>
      <c r="AA5" s="83"/>
      <c r="AB5" s="84" t="s">
        <v>493</v>
      </c>
      <c r="AC5" s="84" t="s">
        <v>464</v>
      </c>
    </row>
    <row r="6" spans="1:29" ht="23.25" customHeight="1">
      <c r="A6" s="71"/>
      <c r="B6" s="71"/>
      <c r="C6" s="75"/>
      <c r="D6" s="76" t="s">
        <v>136</v>
      </c>
      <c r="E6" s="76" t="s">
        <v>494</v>
      </c>
      <c r="F6" s="76" t="s">
        <v>495</v>
      </c>
      <c r="G6" s="76" t="s">
        <v>496</v>
      </c>
      <c r="H6" s="76"/>
      <c r="I6" s="76"/>
      <c r="J6" s="85"/>
      <c r="K6" s="85"/>
      <c r="L6" s="75"/>
      <c r="M6" s="76" t="s">
        <v>136</v>
      </c>
      <c r="N6" s="76" t="s">
        <v>494</v>
      </c>
      <c r="O6" s="76" t="s">
        <v>495</v>
      </c>
      <c r="P6" s="76" t="s">
        <v>496</v>
      </c>
      <c r="Q6" s="76"/>
      <c r="R6" s="76"/>
      <c r="S6" s="85"/>
      <c r="T6" s="85"/>
      <c r="U6" s="75"/>
      <c r="V6" s="76" t="s">
        <v>136</v>
      </c>
      <c r="W6" s="76" t="s">
        <v>494</v>
      </c>
      <c r="X6" s="76" t="s">
        <v>495</v>
      </c>
      <c r="Y6" s="76" t="s">
        <v>496</v>
      </c>
      <c r="Z6" s="76"/>
      <c r="AA6" s="76"/>
      <c r="AB6" s="85"/>
      <c r="AC6" s="85"/>
    </row>
    <row r="7" spans="1:29" ht="44.25" customHeight="1">
      <c r="A7" s="71"/>
      <c r="B7" s="71"/>
      <c r="C7" s="77"/>
      <c r="D7" s="76"/>
      <c r="E7" s="76"/>
      <c r="F7" s="76"/>
      <c r="G7" s="78" t="s">
        <v>136</v>
      </c>
      <c r="H7" s="78" t="s">
        <v>497</v>
      </c>
      <c r="I7" s="78" t="s">
        <v>498</v>
      </c>
      <c r="J7" s="86"/>
      <c r="K7" s="86"/>
      <c r="L7" s="77"/>
      <c r="M7" s="76"/>
      <c r="N7" s="76"/>
      <c r="O7" s="76"/>
      <c r="P7" s="78" t="s">
        <v>136</v>
      </c>
      <c r="Q7" s="78" t="s">
        <v>497</v>
      </c>
      <c r="R7" s="78" t="s">
        <v>498</v>
      </c>
      <c r="S7" s="86"/>
      <c r="T7" s="86"/>
      <c r="U7" s="77"/>
      <c r="V7" s="76"/>
      <c r="W7" s="76"/>
      <c r="X7" s="76"/>
      <c r="Y7" s="78" t="s">
        <v>136</v>
      </c>
      <c r="Z7" s="78" t="s">
        <v>497</v>
      </c>
      <c r="AA7" s="78" t="s">
        <v>498</v>
      </c>
      <c r="AB7" s="86"/>
      <c r="AC7" s="86"/>
    </row>
    <row r="8" spans="1:29" ht="19.5" customHeight="1">
      <c r="A8" s="79" t="s">
        <v>138</v>
      </c>
      <c r="B8" s="79" t="s">
        <v>138</v>
      </c>
      <c r="C8" s="79"/>
      <c r="D8" s="80"/>
      <c r="E8" s="80"/>
      <c r="F8" s="80"/>
      <c r="G8" s="79"/>
      <c r="H8" s="79"/>
      <c r="I8" s="79"/>
      <c r="J8" s="79"/>
      <c r="K8" s="79"/>
      <c r="L8" s="79"/>
      <c r="M8" s="79"/>
      <c r="N8" s="79"/>
      <c r="O8" s="79"/>
      <c r="P8" s="79"/>
      <c r="Q8" s="79"/>
      <c r="R8" s="79"/>
      <c r="S8" s="79"/>
      <c r="T8" s="79"/>
      <c r="U8" s="79"/>
      <c r="V8" s="79"/>
      <c r="W8" s="79"/>
      <c r="X8" s="79"/>
      <c r="Y8" s="79"/>
      <c r="Z8" s="79"/>
      <c r="AA8" s="79"/>
      <c r="AB8" s="79"/>
      <c r="AC8" s="79"/>
    </row>
    <row r="9" spans="1:29" ht="1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row>
    <row r="10" spans="1:29" ht="15"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row>
    <row r="11" spans="1:29" ht="15" customHeight="1">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row>
    <row r="12" spans="1:29" ht="15" customHeight="1">
      <c r="A12" s="82"/>
      <c r="B12" s="81"/>
      <c r="C12" s="82"/>
      <c r="D12" s="81"/>
      <c r="E12" s="81"/>
      <c r="F12" s="81"/>
      <c r="G12" s="81"/>
      <c r="H12" s="81"/>
      <c r="I12" s="81"/>
      <c r="J12" s="81"/>
      <c r="K12" s="81"/>
      <c r="L12" s="82"/>
      <c r="M12" s="81"/>
      <c r="N12" s="81"/>
      <c r="O12" s="81"/>
      <c r="P12" s="81"/>
      <c r="Q12" s="81"/>
      <c r="R12" s="81"/>
      <c r="S12" s="81"/>
      <c r="T12" s="81"/>
      <c r="U12" s="82"/>
      <c r="V12" s="81"/>
      <c r="W12" s="81"/>
      <c r="X12" s="81"/>
      <c r="Y12" s="81"/>
      <c r="Z12" s="81"/>
      <c r="AA12" s="81"/>
      <c r="AB12" s="81"/>
      <c r="AC12" s="81"/>
    </row>
    <row r="13" spans="1:29" ht="15" customHeight="1">
      <c r="A13" s="82"/>
      <c r="B13" s="81"/>
      <c r="C13" s="81"/>
      <c r="D13" s="82"/>
      <c r="E13" s="81"/>
      <c r="F13" s="81"/>
      <c r="G13" s="81"/>
      <c r="H13" s="81"/>
      <c r="I13" s="81"/>
      <c r="J13" s="81"/>
      <c r="K13" s="81"/>
      <c r="L13" s="81"/>
      <c r="M13" s="82"/>
      <c r="N13" s="81"/>
      <c r="O13" s="81"/>
      <c r="P13" s="81"/>
      <c r="Q13" s="81"/>
      <c r="R13" s="81"/>
      <c r="S13" s="81"/>
      <c r="T13" s="81"/>
      <c r="U13" s="81"/>
      <c r="V13" s="82"/>
      <c r="W13" s="81"/>
      <c r="X13" s="81"/>
      <c r="Y13" s="81"/>
      <c r="Z13" s="81"/>
      <c r="AA13" s="81"/>
      <c r="AB13" s="81"/>
      <c r="AC13" s="81"/>
    </row>
    <row r="14" spans="1:29" ht="15" customHeight="1">
      <c r="A14" s="82"/>
      <c r="B14" s="82"/>
      <c r="C14" s="82"/>
      <c r="D14" s="82"/>
      <c r="E14" s="81"/>
      <c r="F14" s="81"/>
      <c r="G14" s="81"/>
      <c r="H14" s="81"/>
      <c r="I14" s="81"/>
      <c r="J14" s="81"/>
      <c r="K14" s="81"/>
      <c r="L14" s="82"/>
      <c r="M14" s="82"/>
      <c r="N14" s="81"/>
      <c r="O14" s="81"/>
      <c r="P14" s="81"/>
      <c r="Q14" s="81"/>
      <c r="R14" s="81"/>
      <c r="S14" s="81"/>
      <c r="T14" s="81"/>
      <c r="U14" s="82"/>
      <c r="V14" s="82"/>
      <c r="W14" s="81"/>
      <c r="X14" s="81"/>
      <c r="Y14" s="81"/>
      <c r="Z14" s="81"/>
      <c r="AA14" s="81"/>
      <c r="AB14" s="81"/>
      <c r="AC14" s="81"/>
    </row>
    <row r="15" spans="1:29" ht="15" customHeight="1">
      <c r="A15" s="82"/>
      <c r="B15" s="82"/>
      <c r="C15" s="82"/>
      <c r="D15" s="82"/>
      <c r="E15" s="82"/>
      <c r="F15" s="81"/>
      <c r="G15" s="81"/>
      <c r="H15" s="81"/>
      <c r="I15" s="81"/>
      <c r="J15" s="81"/>
      <c r="K15" s="81"/>
      <c r="L15" s="82"/>
      <c r="M15" s="82"/>
      <c r="N15" s="82"/>
      <c r="O15" s="81"/>
      <c r="P15" s="81"/>
      <c r="Q15" s="81"/>
      <c r="R15" s="81"/>
      <c r="S15" s="81"/>
      <c r="T15" s="81"/>
      <c r="U15" s="82"/>
      <c r="V15" s="82"/>
      <c r="W15" s="82"/>
      <c r="X15" s="81"/>
      <c r="Y15" s="81"/>
      <c r="Z15" s="81"/>
      <c r="AA15" s="81"/>
      <c r="AB15" s="81"/>
      <c r="AC15" s="81"/>
    </row>
    <row r="16" spans="6:11" ht="12.75" customHeight="1">
      <c r="F16" s="69"/>
      <c r="G16" s="69"/>
      <c r="H16" s="69"/>
      <c r="I16" s="69"/>
      <c r="J16" s="69"/>
      <c r="K16" s="69"/>
    </row>
    <row r="17" spans="7:11" ht="12.75" customHeight="1">
      <c r="G17" s="69"/>
      <c r="H17" s="69"/>
      <c r="K17" s="69"/>
    </row>
    <row r="18" spans="8:11" ht="12.75" customHeight="1">
      <c r="H18" s="69"/>
      <c r="K18" s="69"/>
    </row>
    <row r="19" spans="8:11" ht="12.75" customHeight="1">
      <c r="H19" s="69"/>
      <c r="K19" s="69"/>
    </row>
    <row r="20" spans="9:11" ht="12.75" customHeight="1">
      <c r="I20" s="69"/>
      <c r="K20" s="69"/>
    </row>
    <row r="21" spans="9:10" ht="12.75" customHeight="1">
      <c r="I21" s="69"/>
      <c r="J21" s="6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D7" sqref="D7"/>
    </sheetView>
  </sheetViews>
  <sheetFormatPr defaultColWidth="12" defaultRowHeight="11.25"/>
  <cols>
    <col min="1" max="2" width="8.16015625" style="21" customWidth="1"/>
    <col min="3" max="3" width="16.5" style="21" customWidth="1"/>
    <col min="4" max="4" width="32.5" style="21" customWidth="1"/>
    <col min="5" max="5" width="26.16015625" style="21" customWidth="1"/>
    <col min="6" max="6" width="16.5" style="21" customWidth="1"/>
    <col min="7" max="7" width="16.83203125" style="21" customWidth="1"/>
    <col min="8" max="8" width="16.5" style="21" customWidth="1"/>
    <col min="9" max="9" width="26.16015625" style="21" customWidth="1"/>
    <col min="10" max="16384" width="12" style="21" customWidth="1"/>
  </cols>
  <sheetData>
    <row r="1" spans="1:4" ht="16.5" customHeight="1">
      <c r="A1" s="22" t="s">
        <v>39</v>
      </c>
      <c r="B1" s="23"/>
      <c r="C1" s="23"/>
      <c r="D1" s="23"/>
    </row>
    <row r="2" spans="1:9" ht="33.75" customHeight="1">
      <c r="A2" s="24" t="s">
        <v>40</v>
      </c>
      <c r="B2" s="24"/>
      <c r="C2" s="24"/>
      <c r="D2" s="24"/>
      <c r="E2" s="24"/>
      <c r="F2" s="24"/>
      <c r="G2" s="24"/>
      <c r="H2" s="24"/>
      <c r="I2" s="24"/>
    </row>
    <row r="3" spans="1:9" ht="14.25" customHeight="1">
      <c r="A3" s="25"/>
      <c r="B3" s="25"/>
      <c r="C3" s="25"/>
      <c r="D3" s="25"/>
      <c r="E3" s="25"/>
      <c r="F3" s="25"/>
      <c r="G3" s="25"/>
      <c r="H3" s="25"/>
      <c r="I3" s="25"/>
    </row>
    <row r="4" spans="1:4" ht="21.75" customHeight="1">
      <c r="A4" s="26"/>
      <c r="B4" s="27"/>
      <c r="C4" s="28"/>
      <c r="D4" s="28"/>
    </row>
    <row r="5" spans="1:9" ht="21.75" customHeight="1">
      <c r="A5" s="29" t="s">
        <v>499</v>
      </c>
      <c r="B5" s="30"/>
      <c r="C5" s="30"/>
      <c r="D5" s="31"/>
      <c r="E5" s="31"/>
      <c r="F5" s="31"/>
      <c r="G5" s="31"/>
      <c r="H5" s="31"/>
      <c r="I5" s="31"/>
    </row>
    <row r="6" spans="1:9" ht="21.75" customHeight="1">
      <c r="A6" s="32" t="s">
        <v>500</v>
      </c>
      <c r="B6" s="33"/>
      <c r="C6" s="33"/>
      <c r="D6" s="34"/>
      <c r="E6" s="34"/>
      <c r="F6" s="32" t="s">
        <v>501</v>
      </c>
      <c r="G6" s="35"/>
      <c r="H6" s="31"/>
      <c r="I6" s="31"/>
    </row>
    <row r="7" spans="1:9" ht="21.75" customHeight="1">
      <c r="A7" s="36" t="s">
        <v>502</v>
      </c>
      <c r="B7" s="37"/>
      <c r="C7" s="38"/>
      <c r="D7" s="39" t="s">
        <v>503</v>
      </c>
      <c r="E7" s="39"/>
      <c r="F7" s="40" t="s">
        <v>504</v>
      </c>
      <c r="G7" s="41"/>
      <c r="H7" s="42"/>
      <c r="I7" s="58"/>
    </row>
    <row r="8" spans="1:9" ht="21.75" customHeight="1">
      <c r="A8" s="43"/>
      <c r="B8" s="44"/>
      <c r="C8" s="45"/>
      <c r="D8" s="39" t="s">
        <v>505</v>
      </c>
      <c r="E8" s="39"/>
      <c r="F8" s="40" t="s">
        <v>505</v>
      </c>
      <c r="G8" s="41"/>
      <c r="H8" s="42"/>
      <c r="I8" s="58"/>
    </row>
    <row r="9" spans="1:9" ht="21.75" customHeight="1">
      <c r="A9" s="46"/>
      <c r="B9" s="47"/>
      <c r="C9" s="48"/>
      <c r="D9" s="39" t="s">
        <v>506</v>
      </c>
      <c r="E9" s="39"/>
      <c r="F9" s="40" t="s">
        <v>507</v>
      </c>
      <c r="G9" s="41"/>
      <c r="H9" s="42"/>
      <c r="I9" s="58"/>
    </row>
    <row r="10" spans="1:9" ht="21.75" customHeight="1">
      <c r="A10" s="31" t="s">
        <v>508</v>
      </c>
      <c r="B10" s="34" t="s">
        <v>509</v>
      </c>
      <c r="C10" s="34"/>
      <c r="D10" s="34"/>
      <c r="E10" s="34"/>
      <c r="F10" s="32" t="s">
        <v>510</v>
      </c>
      <c r="G10" s="33"/>
      <c r="H10" s="33"/>
      <c r="I10" s="35"/>
    </row>
    <row r="11" spans="1:9" ht="100.5" customHeight="1">
      <c r="A11" s="49"/>
      <c r="B11" s="50" t="s">
        <v>511</v>
      </c>
      <c r="C11" s="50"/>
      <c r="D11" s="50"/>
      <c r="E11" s="50"/>
      <c r="F11" s="51" t="s">
        <v>511</v>
      </c>
      <c r="G11" s="52"/>
      <c r="H11" s="53"/>
      <c r="I11" s="59"/>
    </row>
    <row r="12" spans="1:9" ht="24">
      <c r="A12" s="34" t="s">
        <v>512</v>
      </c>
      <c r="B12" s="54" t="s">
        <v>513</v>
      </c>
      <c r="C12" s="34" t="s">
        <v>514</v>
      </c>
      <c r="D12" s="34" t="s">
        <v>515</v>
      </c>
      <c r="E12" s="34" t="s">
        <v>516</v>
      </c>
      <c r="F12" s="34" t="s">
        <v>514</v>
      </c>
      <c r="G12" s="34" t="s">
        <v>515</v>
      </c>
      <c r="H12" s="34"/>
      <c r="I12" s="34" t="s">
        <v>516</v>
      </c>
    </row>
    <row r="13" spans="1:9" ht="21.75" customHeight="1">
      <c r="A13" s="34"/>
      <c r="B13" s="34" t="s">
        <v>517</v>
      </c>
      <c r="C13" s="34" t="s">
        <v>518</v>
      </c>
      <c r="D13" s="39" t="s">
        <v>519</v>
      </c>
      <c r="E13" s="55"/>
      <c r="F13" s="34" t="s">
        <v>518</v>
      </c>
      <c r="G13" s="56" t="s">
        <v>519</v>
      </c>
      <c r="H13" s="56"/>
      <c r="I13" s="55"/>
    </row>
    <row r="14" spans="1:9" ht="21.75" customHeight="1">
      <c r="A14" s="34"/>
      <c r="B14" s="31"/>
      <c r="C14" s="34"/>
      <c r="D14" s="39" t="s">
        <v>520</v>
      </c>
      <c r="E14" s="55"/>
      <c r="F14" s="34"/>
      <c r="G14" s="56" t="s">
        <v>520</v>
      </c>
      <c r="H14" s="56"/>
      <c r="I14" s="55"/>
    </row>
    <row r="15" spans="1:9" ht="21.75" customHeight="1">
      <c r="A15" s="34"/>
      <c r="B15" s="31"/>
      <c r="C15" s="34"/>
      <c r="D15" s="39" t="s">
        <v>521</v>
      </c>
      <c r="E15" s="55"/>
      <c r="F15" s="34"/>
      <c r="G15" s="56" t="s">
        <v>521</v>
      </c>
      <c r="H15" s="56"/>
      <c r="I15" s="55"/>
    </row>
    <row r="16" spans="1:9" ht="21.75" customHeight="1">
      <c r="A16" s="34"/>
      <c r="B16" s="31"/>
      <c r="C16" s="34" t="s">
        <v>522</v>
      </c>
      <c r="D16" s="39" t="s">
        <v>519</v>
      </c>
      <c r="E16" s="55"/>
      <c r="F16" s="34" t="s">
        <v>522</v>
      </c>
      <c r="G16" s="56" t="s">
        <v>519</v>
      </c>
      <c r="H16" s="56"/>
      <c r="I16" s="55"/>
    </row>
    <row r="17" spans="1:9" ht="21.75" customHeight="1">
      <c r="A17" s="34"/>
      <c r="B17" s="31"/>
      <c r="C17" s="34"/>
      <c r="D17" s="39" t="s">
        <v>520</v>
      </c>
      <c r="E17" s="55"/>
      <c r="F17" s="34"/>
      <c r="G17" s="56" t="s">
        <v>520</v>
      </c>
      <c r="H17" s="56"/>
      <c r="I17" s="55"/>
    </row>
    <row r="18" spans="1:9" ht="21.75" customHeight="1">
      <c r="A18" s="34"/>
      <c r="B18" s="31"/>
      <c r="C18" s="34"/>
      <c r="D18" s="39" t="s">
        <v>521</v>
      </c>
      <c r="E18" s="55"/>
      <c r="F18" s="34"/>
      <c r="G18" s="56" t="s">
        <v>521</v>
      </c>
      <c r="H18" s="56"/>
      <c r="I18" s="55"/>
    </row>
    <row r="19" spans="1:9" ht="21.75" customHeight="1">
      <c r="A19" s="34"/>
      <c r="B19" s="31"/>
      <c r="C19" s="34" t="s">
        <v>523</v>
      </c>
      <c r="D19" s="39" t="s">
        <v>519</v>
      </c>
      <c r="E19" s="55"/>
      <c r="F19" s="34" t="s">
        <v>523</v>
      </c>
      <c r="G19" s="56" t="s">
        <v>519</v>
      </c>
      <c r="H19" s="56"/>
      <c r="I19" s="55"/>
    </row>
    <row r="20" spans="1:9" ht="21.75" customHeight="1">
      <c r="A20" s="34"/>
      <c r="B20" s="31"/>
      <c r="C20" s="34"/>
      <c r="D20" s="39" t="s">
        <v>520</v>
      </c>
      <c r="E20" s="55"/>
      <c r="F20" s="34"/>
      <c r="G20" s="56" t="s">
        <v>520</v>
      </c>
      <c r="H20" s="56"/>
      <c r="I20" s="55"/>
    </row>
    <row r="21" spans="1:9" ht="21.75" customHeight="1">
      <c r="A21" s="34"/>
      <c r="B21" s="31"/>
      <c r="C21" s="34"/>
      <c r="D21" s="39" t="s">
        <v>521</v>
      </c>
      <c r="E21" s="55"/>
      <c r="F21" s="34"/>
      <c r="G21" s="56" t="s">
        <v>521</v>
      </c>
      <c r="H21" s="56"/>
      <c r="I21" s="55"/>
    </row>
    <row r="22" spans="1:9" ht="21.75" customHeight="1">
      <c r="A22" s="34"/>
      <c r="B22" s="31"/>
      <c r="C22" s="34" t="s">
        <v>524</v>
      </c>
      <c r="D22" s="39" t="s">
        <v>519</v>
      </c>
      <c r="E22" s="55"/>
      <c r="F22" s="34" t="s">
        <v>524</v>
      </c>
      <c r="G22" s="56" t="s">
        <v>519</v>
      </c>
      <c r="H22" s="56"/>
      <c r="I22" s="55"/>
    </row>
    <row r="23" spans="1:9" ht="21.75" customHeight="1">
      <c r="A23" s="34"/>
      <c r="B23" s="31"/>
      <c r="C23" s="34"/>
      <c r="D23" s="39" t="s">
        <v>520</v>
      </c>
      <c r="E23" s="55"/>
      <c r="F23" s="34"/>
      <c r="G23" s="56" t="s">
        <v>520</v>
      </c>
      <c r="H23" s="56"/>
      <c r="I23" s="55"/>
    </row>
    <row r="24" spans="1:9" ht="21.75" customHeight="1">
      <c r="A24" s="34"/>
      <c r="B24" s="31"/>
      <c r="C24" s="34"/>
      <c r="D24" s="39" t="s">
        <v>521</v>
      </c>
      <c r="E24" s="55"/>
      <c r="F24" s="34"/>
      <c r="G24" s="56" t="s">
        <v>521</v>
      </c>
      <c r="H24" s="56"/>
      <c r="I24" s="55"/>
    </row>
    <row r="25" spans="1:9" ht="21.75" customHeight="1">
      <c r="A25" s="34"/>
      <c r="B25" s="31"/>
      <c r="C25" s="34" t="s">
        <v>525</v>
      </c>
      <c r="D25" s="55"/>
      <c r="E25" s="34"/>
      <c r="F25" s="34" t="s">
        <v>525</v>
      </c>
      <c r="G25" s="56"/>
      <c r="H25" s="56"/>
      <c r="I25" s="55"/>
    </row>
    <row r="26" spans="1:9" ht="21.75" customHeight="1">
      <c r="A26" s="34"/>
      <c r="B26" s="34" t="s">
        <v>526</v>
      </c>
      <c r="C26" s="34" t="s">
        <v>527</v>
      </c>
      <c r="D26" s="39" t="s">
        <v>519</v>
      </c>
      <c r="E26" s="55"/>
      <c r="F26" s="34" t="s">
        <v>527</v>
      </c>
      <c r="G26" s="56" t="s">
        <v>519</v>
      </c>
      <c r="H26" s="56"/>
      <c r="I26" s="55"/>
    </row>
    <row r="27" spans="1:9" ht="21.75" customHeight="1">
      <c r="A27" s="34"/>
      <c r="B27" s="31"/>
      <c r="C27" s="34"/>
      <c r="D27" s="39" t="s">
        <v>520</v>
      </c>
      <c r="E27" s="55"/>
      <c r="F27" s="34"/>
      <c r="G27" s="56" t="s">
        <v>520</v>
      </c>
      <c r="H27" s="56"/>
      <c r="I27" s="55"/>
    </row>
    <row r="28" spans="1:9" ht="21.75" customHeight="1">
      <c r="A28" s="34"/>
      <c r="B28" s="31"/>
      <c r="C28" s="34"/>
      <c r="D28" s="39" t="s">
        <v>521</v>
      </c>
      <c r="E28" s="55"/>
      <c r="F28" s="34"/>
      <c r="G28" s="56" t="s">
        <v>521</v>
      </c>
      <c r="H28" s="56"/>
      <c r="I28" s="55"/>
    </row>
    <row r="29" spans="1:9" ht="21.75" customHeight="1">
      <c r="A29" s="34"/>
      <c r="B29" s="31"/>
      <c r="C29" s="34" t="s">
        <v>528</v>
      </c>
      <c r="D29" s="39" t="s">
        <v>519</v>
      </c>
      <c r="E29" s="55"/>
      <c r="F29" s="34" t="s">
        <v>528</v>
      </c>
      <c r="G29" s="56" t="s">
        <v>519</v>
      </c>
      <c r="H29" s="56"/>
      <c r="I29" s="55"/>
    </row>
    <row r="30" spans="1:9" ht="21.75" customHeight="1">
      <c r="A30" s="34"/>
      <c r="B30" s="31"/>
      <c r="C30" s="34"/>
      <c r="D30" s="39" t="s">
        <v>520</v>
      </c>
      <c r="E30" s="55"/>
      <c r="F30" s="34"/>
      <c r="G30" s="56" t="s">
        <v>520</v>
      </c>
      <c r="H30" s="56"/>
      <c r="I30" s="55"/>
    </row>
    <row r="31" spans="1:9" ht="21.75" customHeight="1">
      <c r="A31" s="34"/>
      <c r="B31" s="31"/>
      <c r="C31" s="34"/>
      <c r="D31" s="39" t="s">
        <v>521</v>
      </c>
      <c r="E31" s="55"/>
      <c r="F31" s="34"/>
      <c r="G31" s="56" t="s">
        <v>521</v>
      </c>
      <c r="H31" s="56"/>
      <c r="I31" s="55"/>
    </row>
    <row r="32" spans="1:9" ht="21.75" customHeight="1">
      <c r="A32" s="34"/>
      <c r="B32" s="31"/>
      <c r="C32" s="34" t="s">
        <v>529</v>
      </c>
      <c r="D32" s="39" t="s">
        <v>519</v>
      </c>
      <c r="E32" s="55"/>
      <c r="F32" s="34" t="s">
        <v>529</v>
      </c>
      <c r="G32" s="56" t="s">
        <v>519</v>
      </c>
      <c r="H32" s="56"/>
      <c r="I32" s="55"/>
    </row>
    <row r="33" spans="1:9" ht="21.75" customHeight="1">
      <c r="A33" s="34"/>
      <c r="B33" s="31"/>
      <c r="C33" s="34"/>
      <c r="D33" s="39" t="s">
        <v>520</v>
      </c>
      <c r="E33" s="55"/>
      <c r="F33" s="34"/>
      <c r="G33" s="56" t="s">
        <v>520</v>
      </c>
      <c r="H33" s="56"/>
      <c r="I33" s="55"/>
    </row>
    <row r="34" spans="1:9" ht="21.75" customHeight="1">
      <c r="A34" s="34"/>
      <c r="B34" s="31"/>
      <c r="C34" s="34"/>
      <c r="D34" s="39" t="s">
        <v>521</v>
      </c>
      <c r="E34" s="55"/>
      <c r="F34" s="34"/>
      <c r="G34" s="56" t="s">
        <v>521</v>
      </c>
      <c r="H34" s="56"/>
      <c r="I34" s="55"/>
    </row>
    <row r="35" spans="1:9" ht="21.75" customHeight="1">
      <c r="A35" s="34"/>
      <c r="B35" s="31"/>
      <c r="C35" s="34" t="s">
        <v>530</v>
      </c>
      <c r="D35" s="39" t="s">
        <v>519</v>
      </c>
      <c r="E35" s="55"/>
      <c r="F35" s="34" t="s">
        <v>530</v>
      </c>
      <c r="G35" s="56" t="s">
        <v>519</v>
      </c>
      <c r="H35" s="56"/>
      <c r="I35" s="55"/>
    </row>
    <row r="36" spans="1:9" ht="21.75" customHeight="1">
      <c r="A36" s="34"/>
      <c r="B36" s="31"/>
      <c r="C36" s="34"/>
      <c r="D36" s="39" t="s">
        <v>520</v>
      </c>
      <c r="E36" s="55"/>
      <c r="F36" s="34"/>
      <c r="G36" s="56" t="s">
        <v>520</v>
      </c>
      <c r="H36" s="56"/>
      <c r="I36" s="55"/>
    </row>
    <row r="37" spans="1:9" ht="21.75" customHeight="1">
      <c r="A37" s="34"/>
      <c r="B37" s="31"/>
      <c r="C37" s="34"/>
      <c r="D37" s="39" t="s">
        <v>521</v>
      </c>
      <c r="E37" s="55"/>
      <c r="F37" s="34"/>
      <c r="G37" s="56" t="s">
        <v>521</v>
      </c>
      <c r="H37" s="56"/>
      <c r="I37" s="55"/>
    </row>
    <row r="38" spans="1:9" ht="21.75" customHeight="1">
      <c r="A38" s="34"/>
      <c r="B38" s="31"/>
      <c r="C38" s="34" t="s">
        <v>525</v>
      </c>
      <c r="D38" s="55"/>
      <c r="E38" s="55"/>
      <c r="F38" s="34" t="s">
        <v>525</v>
      </c>
      <c r="G38" s="56"/>
      <c r="H38" s="56"/>
      <c r="I38" s="55"/>
    </row>
    <row r="39" spans="1:9" ht="21.75" customHeight="1">
      <c r="A39" s="34"/>
      <c r="B39" s="34" t="s">
        <v>531</v>
      </c>
      <c r="C39" s="34" t="s">
        <v>532</v>
      </c>
      <c r="D39" s="39" t="s">
        <v>519</v>
      </c>
      <c r="E39" s="31"/>
      <c r="F39" s="34" t="s">
        <v>532</v>
      </c>
      <c r="G39" s="56" t="s">
        <v>519</v>
      </c>
      <c r="H39" s="56"/>
      <c r="I39" s="55"/>
    </row>
    <row r="40" spans="1:9" ht="21.75" customHeight="1">
      <c r="A40" s="34"/>
      <c r="B40" s="34"/>
      <c r="C40" s="34"/>
      <c r="D40" s="39" t="s">
        <v>520</v>
      </c>
      <c r="E40" s="34"/>
      <c r="F40" s="34"/>
      <c r="G40" s="56" t="s">
        <v>520</v>
      </c>
      <c r="H40" s="56"/>
      <c r="I40" s="55"/>
    </row>
    <row r="41" spans="1:9" ht="21.75" customHeight="1">
      <c r="A41" s="34"/>
      <c r="B41" s="34"/>
      <c r="C41" s="34"/>
      <c r="D41" s="39" t="s">
        <v>521</v>
      </c>
      <c r="E41" s="34"/>
      <c r="F41" s="34"/>
      <c r="G41" s="56" t="s">
        <v>521</v>
      </c>
      <c r="H41" s="56"/>
      <c r="I41" s="55"/>
    </row>
    <row r="42" spans="1:9" ht="21.75" customHeight="1">
      <c r="A42" s="34"/>
      <c r="B42" s="34"/>
      <c r="C42" s="34" t="s">
        <v>525</v>
      </c>
      <c r="D42" s="55"/>
      <c r="E42" s="34"/>
      <c r="F42" s="34" t="s">
        <v>525</v>
      </c>
      <c r="G42" s="56"/>
      <c r="H42" s="56"/>
      <c r="I42" s="55"/>
    </row>
    <row r="43" spans="1:9" ht="21" customHeight="1">
      <c r="A43" s="57" t="s">
        <v>533</v>
      </c>
      <c r="B43" s="57"/>
      <c r="C43" s="57"/>
      <c r="D43" s="57"/>
      <c r="E43" s="57"/>
      <c r="F43" s="57"/>
      <c r="G43" s="57"/>
      <c r="H43" s="57"/>
      <c r="I43" s="5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G16" sqref="G16:H16"/>
    </sheetView>
  </sheetViews>
  <sheetFormatPr defaultColWidth="12" defaultRowHeight="11.25"/>
  <cols>
    <col min="1" max="1" width="12" style="21" customWidth="1"/>
    <col min="2" max="3" width="16.33203125" style="21" customWidth="1"/>
    <col min="4" max="4" width="9.33203125" style="21" customWidth="1"/>
    <col min="5" max="5" width="42" style="21" customWidth="1"/>
    <col min="6" max="8" width="18" style="21" customWidth="1"/>
    <col min="9" max="16384" width="12" style="21" customWidth="1"/>
  </cols>
  <sheetData>
    <row r="1" spans="1:4" s="60" customFormat="1" ht="16.5" customHeight="1">
      <c r="A1" s="22" t="s">
        <v>42</v>
      </c>
      <c r="B1" s="62"/>
      <c r="C1" s="62"/>
      <c r="D1" s="62"/>
    </row>
    <row r="2" spans="1:8" ht="23.25" customHeight="1">
      <c r="A2" s="24" t="s">
        <v>43</v>
      </c>
      <c r="B2" s="24"/>
      <c r="C2" s="24"/>
      <c r="D2" s="24"/>
      <c r="E2" s="24"/>
      <c r="F2" s="24"/>
      <c r="G2" s="24"/>
      <c r="H2" s="24"/>
    </row>
    <row r="3" spans="1:8" ht="18" customHeight="1">
      <c r="A3" s="25"/>
      <c r="B3" s="25"/>
      <c r="C3" s="25"/>
      <c r="D3" s="25"/>
      <c r="E3" s="25"/>
      <c r="F3" s="25"/>
      <c r="G3" s="25"/>
      <c r="H3" s="25"/>
    </row>
    <row r="4" spans="1:4" s="60" customFormat="1" ht="17.25" customHeight="1">
      <c r="A4" s="22"/>
      <c r="B4" s="22"/>
      <c r="C4" s="22"/>
      <c r="D4" s="22"/>
    </row>
    <row r="5" spans="1:8" ht="21.75" customHeight="1">
      <c r="A5" s="34" t="s">
        <v>534</v>
      </c>
      <c r="B5" s="34"/>
      <c r="C5" s="34"/>
      <c r="D5" s="34"/>
      <c r="E5" s="34"/>
      <c r="F5" s="34"/>
      <c r="G5" s="34"/>
      <c r="H5" s="34"/>
    </row>
    <row r="6" spans="1:8" ht="21.75" customHeight="1">
      <c r="A6" s="34" t="s">
        <v>535</v>
      </c>
      <c r="B6" s="34" t="s">
        <v>536</v>
      </c>
      <c r="C6" s="34"/>
      <c r="D6" s="31" t="s">
        <v>537</v>
      </c>
      <c r="E6" s="31"/>
      <c r="F6" s="31" t="s">
        <v>538</v>
      </c>
      <c r="G6" s="31"/>
      <c r="H6" s="31"/>
    </row>
    <row r="7" spans="1:8" ht="21.75" customHeight="1">
      <c r="A7" s="34"/>
      <c r="B7" s="34"/>
      <c r="C7" s="34"/>
      <c r="D7" s="31"/>
      <c r="E7" s="31"/>
      <c r="F7" s="31" t="s">
        <v>539</v>
      </c>
      <c r="G7" s="31" t="s">
        <v>540</v>
      </c>
      <c r="H7" s="31" t="s">
        <v>541</v>
      </c>
    </row>
    <row r="8" spans="1:8" ht="21.75" customHeight="1">
      <c r="A8" s="34"/>
      <c r="B8" s="34" t="s">
        <v>542</v>
      </c>
      <c r="C8" s="34"/>
      <c r="D8" s="34"/>
      <c r="E8" s="34"/>
      <c r="F8" s="55"/>
      <c r="G8" s="55"/>
      <c r="H8" s="55"/>
    </row>
    <row r="9" spans="1:8" ht="21.75" customHeight="1">
      <c r="A9" s="34"/>
      <c r="B9" s="34" t="s">
        <v>543</v>
      </c>
      <c r="C9" s="34"/>
      <c r="D9" s="34"/>
      <c r="E9" s="34"/>
      <c r="F9" s="55"/>
      <c r="G9" s="55"/>
      <c r="H9" s="55"/>
    </row>
    <row r="10" spans="1:8" ht="21.75" customHeight="1">
      <c r="A10" s="34"/>
      <c r="B10" s="34" t="s">
        <v>544</v>
      </c>
      <c r="C10" s="34"/>
      <c r="D10" s="34"/>
      <c r="E10" s="34"/>
      <c r="F10" s="55"/>
      <c r="G10" s="55"/>
      <c r="H10" s="55"/>
    </row>
    <row r="11" spans="1:8" ht="21.75" customHeight="1">
      <c r="A11" s="34"/>
      <c r="B11" s="34" t="s">
        <v>525</v>
      </c>
      <c r="C11" s="34"/>
      <c r="D11" s="34"/>
      <c r="E11" s="34"/>
      <c r="F11" s="55"/>
      <c r="G11" s="55"/>
      <c r="H11" s="55"/>
    </row>
    <row r="12" spans="1:8" ht="21.75" customHeight="1">
      <c r="A12" s="34"/>
      <c r="B12" s="34" t="s">
        <v>545</v>
      </c>
      <c r="C12" s="34"/>
      <c r="D12" s="34"/>
      <c r="E12" s="31"/>
      <c r="F12" s="55"/>
      <c r="G12" s="55"/>
      <c r="H12" s="55"/>
    </row>
    <row r="13" spans="1:8" ht="73.5" customHeight="1">
      <c r="A13" s="31" t="s">
        <v>546</v>
      </c>
      <c r="B13" s="63" t="s">
        <v>511</v>
      </c>
      <c r="C13" s="64"/>
      <c r="D13" s="64"/>
      <c r="E13" s="64"/>
      <c r="F13" s="64"/>
      <c r="G13" s="64"/>
      <c r="H13" s="64"/>
    </row>
    <row r="14" spans="1:8" ht="21.75" customHeight="1">
      <c r="A14" s="34" t="s">
        <v>547</v>
      </c>
      <c r="B14" s="31" t="s">
        <v>548</v>
      </c>
      <c r="C14" s="31" t="s">
        <v>514</v>
      </c>
      <c r="D14" s="31"/>
      <c r="E14" s="31" t="s">
        <v>515</v>
      </c>
      <c r="F14" s="31"/>
      <c r="G14" s="31" t="s">
        <v>516</v>
      </c>
      <c r="H14" s="31"/>
    </row>
    <row r="15" spans="1:8" ht="21.75" customHeight="1">
      <c r="A15" s="31"/>
      <c r="B15" s="31" t="s">
        <v>549</v>
      </c>
      <c r="C15" s="31" t="s">
        <v>518</v>
      </c>
      <c r="D15" s="31"/>
      <c r="E15" s="56" t="s">
        <v>519</v>
      </c>
      <c r="F15" s="65"/>
      <c r="G15" s="65"/>
      <c r="H15" s="65"/>
    </row>
    <row r="16" spans="1:8" ht="21.75" customHeight="1">
      <c r="A16" s="31"/>
      <c r="B16" s="31"/>
      <c r="C16" s="31"/>
      <c r="D16" s="31"/>
      <c r="E16" s="56" t="s">
        <v>520</v>
      </c>
      <c r="F16" s="65"/>
      <c r="G16" s="65"/>
      <c r="H16" s="65"/>
    </row>
    <row r="17" spans="1:8" ht="21.75" customHeight="1">
      <c r="A17" s="31"/>
      <c r="B17" s="31"/>
      <c r="C17" s="31"/>
      <c r="D17" s="31"/>
      <c r="E17" s="56" t="s">
        <v>521</v>
      </c>
      <c r="F17" s="65"/>
      <c r="G17" s="65"/>
      <c r="H17" s="65"/>
    </row>
    <row r="18" spans="1:8" ht="21.75" customHeight="1">
      <c r="A18" s="31"/>
      <c r="B18" s="31"/>
      <c r="C18" s="34" t="s">
        <v>522</v>
      </c>
      <c r="D18" s="34"/>
      <c r="E18" s="56" t="s">
        <v>519</v>
      </c>
      <c r="F18" s="65"/>
      <c r="G18" s="65"/>
      <c r="H18" s="65"/>
    </row>
    <row r="19" spans="1:8" ht="21.75" customHeight="1">
      <c r="A19" s="31"/>
      <c r="B19" s="31"/>
      <c r="C19" s="34"/>
      <c r="D19" s="34"/>
      <c r="E19" s="56" t="s">
        <v>520</v>
      </c>
      <c r="F19" s="65"/>
      <c r="G19" s="66"/>
      <c r="H19" s="66"/>
    </row>
    <row r="20" spans="1:8" ht="21.75" customHeight="1">
      <c r="A20" s="31"/>
      <c r="B20" s="31"/>
      <c r="C20" s="34"/>
      <c r="D20" s="34"/>
      <c r="E20" s="56" t="s">
        <v>521</v>
      </c>
      <c r="F20" s="67"/>
      <c r="G20" s="65"/>
      <c r="H20" s="65"/>
    </row>
    <row r="21" spans="1:8" ht="21.75" customHeight="1">
      <c r="A21" s="31"/>
      <c r="B21" s="31"/>
      <c r="C21" s="34" t="s">
        <v>523</v>
      </c>
      <c r="D21" s="34"/>
      <c r="E21" s="56" t="s">
        <v>519</v>
      </c>
      <c r="F21" s="67"/>
      <c r="G21" s="65"/>
      <c r="H21" s="65"/>
    </row>
    <row r="22" spans="1:8" ht="21.75" customHeight="1">
      <c r="A22" s="31"/>
      <c r="B22" s="31"/>
      <c r="C22" s="34"/>
      <c r="D22" s="34"/>
      <c r="E22" s="56" t="s">
        <v>520</v>
      </c>
      <c r="F22" s="65"/>
      <c r="G22" s="68"/>
      <c r="H22" s="68"/>
    </row>
    <row r="23" spans="1:8" ht="21.75" customHeight="1">
      <c r="A23" s="31"/>
      <c r="B23" s="31"/>
      <c r="C23" s="34"/>
      <c r="D23" s="34"/>
      <c r="E23" s="56" t="s">
        <v>521</v>
      </c>
      <c r="F23" s="65"/>
      <c r="G23" s="65"/>
      <c r="H23" s="65"/>
    </row>
    <row r="24" spans="1:8" ht="21.75" customHeight="1">
      <c r="A24" s="31"/>
      <c r="B24" s="31"/>
      <c r="C24" s="34" t="s">
        <v>524</v>
      </c>
      <c r="D24" s="34"/>
      <c r="E24" s="56" t="s">
        <v>519</v>
      </c>
      <c r="F24" s="65"/>
      <c r="G24" s="65"/>
      <c r="H24" s="65"/>
    </row>
    <row r="25" spans="1:8" ht="21.75" customHeight="1">
      <c r="A25" s="31"/>
      <c r="B25" s="31"/>
      <c r="C25" s="34"/>
      <c r="D25" s="34"/>
      <c r="E25" s="56" t="s">
        <v>520</v>
      </c>
      <c r="F25" s="65"/>
      <c r="G25" s="65"/>
      <c r="H25" s="65"/>
    </row>
    <row r="26" spans="1:8" ht="21.75" customHeight="1">
      <c r="A26" s="31"/>
      <c r="B26" s="31"/>
      <c r="C26" s="34"/>
      <c r="D26" s="34"/>
      <c r="E26" s="56" t="s">
        <v>521</v>
      </c>
      <c r="F26" s="65"/>
      <c r="G26" s="65"/>
      <c r="H26" s="65"/>
    </row>
    <row r="27" spans="1:8" ht="21.75" customHeight="1">
      <c r="A27" s="31"/>
      <c r="B27" s="31"/>
      <c r="C27" s="34" t="s">
        <v>525</v>
      </c>
      <c r="D27" s="34"/>
      <c r="E27" s="65"/>
      <c r="F27" s="65"/>
      <c r="G27" s="65"/>
      <c r="H27" s="65"/>
    </row>
    <row r="28" spans="1:8" ht="21.75" customHeight="1">
      <c r="A28" s="31"/>
      <c r="B28" s="31" t="s">
        <v>550</v>
      </c>
      <c r="C28" s="34" t="s">
        <v>527</v>
      </c>
      <c r="D28" s="34"/>
      <c r="E28" s="56" t="s">
        <v>519</v>
      </c>
      <c r="F28" s="65"/>
      <c r="G28" s="65"/>
      <c r="H28" s="65"/>
    </row>
    <row r="29" spans="1:8" ht="21.75" customHeight="1">
      <c r="A29" s="31"/>
      <c r="B29" s="31"/>
      <c r="C29" s="34"/>
      <c r="D29" s="34"/>
      <c r="E29" s="56" t="s">
        <v>520</v>
      </c>
      <c r="F29" s="65"/>
      <c r="G29" s="65"/>
      <c r="H29" s="65"/>
    </row>
    <row r="30" spans="1:8" ht="21.75" customHeight="1">
      <c r="A30" s="31"/>
      <c r="B30" s="31"/>
      <c r="C30" s="34"/>
      <c r="D30" s="34"/>
      <c r="E30" s="56" t="s">
        <v>521</v>
      </c>
      <c r="F30" s="65"/>
      <c r="G30" s="65"/>
      <c r="H30" s="65"/>
    </row>
    <row r="31" spans="1:8" ht="21.75" customHeight="1">
      <c r="A31" s="31"/>
      <c r="B31" s="31"/>
      <c r="C31" s="34" t="s">
        <v>528</v>
      </c>
      <c r="D31" s="34"/>
      <c r="E31" s="56" t="s">
        <v>519</v>
      </c>
      <c r="F31" s="65"/>
      <c r="G31" s="65"/>
      <c r="H31" s="65"/>
    </row>
    <row r="32" spans="1:8" ht="21.75" customHeight="1">
      <c r="A32" s="31"/>
      <c r="B32" s="31"/>
      <c r="C32" s="34"/>
      <c r="D32" s="34"/>
      <c r="E32" s="56" t="s">
        <v>520</v>
      </c>
      <c r="F32" s="65"/>
      <c r="G32" s="65"/>
      <c r="H32" s="65"/>
    </row>
    <row r="33" spans="1:8" ht="21.75" customHeight="1">
      <c r="A33" s="31"/>
      <c r="B33" s="31"/>
      <c r="C33" s="34"/>
      <c r="D33" s="34"/>
      <c r="E33" s="56" t="s">
        <v>521</v>
      </c>
      <c r="F33" s="65"/>
      <c r="G33" s="65"/>
      <c r="H33" s="65"/>
    </row>
    <row r="34" spans="1:8" ht="21.75" customHeight="1">
      <c r="A34" s="31"/>
      <c r="B34" s="31"/>
      <c r="C34" s="34" t="s">
        <v>529</v>
      </c>
      <c r="D34" s="34"/>
      <c r="E34" s="56" t="s">
        <v>519</v>
      </c>
      <c r="F34" s="65"/>
      <c r="G34" s="65"/>
      <c r="H34" s="65"/>
    </row>
    <row r="35" spans="1:8" ht="21.75" customHeight="1">
      <c r="A35" s="31"/>
      <c r="B35" s="31"/>
      <c r="C35" s="34"/>
      <c r="D35" s="34"/>
      <c r="E35" s="56" t="s">
        <v>520</v>
      </c>
      <c r="F35" s="65"/>
      <c r="G35" s="65"/>
      <c r="H35" s="65"/>
    </row>
    <row r="36" spans="1:8" ht="21.75" customHeight="1">
      <c r="A36" s="31"/>
      <c r="B36" s="31"/>
      <c r="C36" s="34"/>
      <c r="D36" s="34"/>
      <c r="E36" s="56" t="s">
        <v>521</v>
      </c>
      <c r="F36" s="65"/>
      <c r="G36" s="65"/>
      <c r="H36" s="65"/>
    </row>
    <row r="37" spans="1:8" ht="21.75" customHeight="1">
      <c r="A37" s="31"/>
      <c r="B37" s="31"/>
      <c r="C37" s="34" t="s">
        <v>530</v>
      </c>
      <c r="D37" s="34"/>
      <c r="E37" s="56" t="s">
        <v>519</v>
      </c>
      <c r="F37" s="65"/>
      <c r="G37" s="65"/>
      <c r="H37" s="65"/>
    </row>
    <row r="38" spans="1:8" ht="21.75" customHeight="1">
      <c r="A38" s="31"/>
      <c r="B38" s="31"/>
      <c r="C38" s="34"/>
      <c r="D38" s="34"/>
      <c r="E38" s="56" t="s">
        <v>520</v>
      </c>
      <c r="F38" s="65"/>
      <c r="G38" s="65"/>
      <c r="H38" s="65"/>
    </row>
    <row r="39" spans="1:8" ht="21.75" customHeight="1">
      <c r="A39" s="31"/>
      <c r="B39" s="31"/>
      <c r="C39" s="34"/>
      <c r="D39" s="34"/>
      <c r="E39" s="56" t="s">
        <v>521</v>
      </c>
      <c r="F39" s="65"/>
      <c r="G39" s="65"/>
      <c r="H39" s="65"/>
    </row>
    <row r="40" spans="1:8" ht="21.75" customHeight="1">
      <c r="A40" s="31"/>
      <c r="B40" s="31"/>
      <c r="C40" s="34" t="s">
        <v>525</v>
      </c>
      <c r="D40" s="34"/>
      <c r="E40" s="65"/>
      <c r="F40" s="65"/>
      <c r="G40" s="65"/>
      <c r="H40" s="65"/>
    </row>
    <row r="41" spans="1:8" ht="21.75" customHeight="1">
      <c r="A41" s="31"/>
      <c r="B41" s="34" t="s">
        <v>551</v>
      </c>
      <c r="C41" s="34" t="s">
        <v>532</v>
      </c>
      <c r="D41" s="34"/>
      <c r="E41" s="56" t="s">
        <v>519</v>
      </c>
      <c r="F41" s="65"/>
      <c r="G41" s="65"/>
      <c r="H41" s="65"/>
    </row>
    <row r="42" spans="1:8" ht="21.75" customHeight="1">
      <c r="A42" s="31"/>
      <c r="B42" s="34"/>
      <c r="C42" s="34"/>
      <c r="D42" s="34"/>
      <c r="E42" s="56" t="s">
        <v>520</v>
      </c>
      <c r="F42" s="65"/>
      <c r="G42" s="65"/>
      <c r="H42" s="65"/>
    </row>
    <row r="43" spans="1:8" ht="21.75" customHeight="1">
      <c r="A43" s="31"/>
      <c r="B43" s="34"/>
      <c r="C43" s="34"/>
      <c r="D43" s="34"/>
      <c r="E43" s="56" t="s">
        <v>521</v>
      </c>
      <c r="F43" s="65"/>
      <c r="G43" s="65"/>
      <c r="H43" s="65"/>
    </row>
    <row r="44" spans="1:8" ht="21.75" customHeight="1">
      <c r="A44" s="31"/>
      <c r="B44" s="34"/>
      <c r="C44" s="34" t="s">
        <v>525</v>
      </c>
      <c r="D44" s="34"/>
      <c r="E44" s="65"/>
      <c r="F44" s="65"/>
      <c r="G44" s="65"/>
      <c r="H44" s="65"/>
    </row>
    <row r="45" spans="1:8" s="61" customFormat="1" ht="24" customHeight="1">
      <c r="A45" s="57" t="s">
        <v>552</v>
      </c>
      <c r="B45" s="57"/>
      <c r="C45" s="57"/>
      <c r="D45" s="57"/>
      <c r="E45" s="57"/>
      <c r="F45" s="57"/>
      <c r="G45" s="57"/>
      <c r="H45" s="5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7" sqref="D7"/>
    </sheetView>
  </sheetViews>
  <sheetFormatPr defaultColWidth="12" defaultRowHeight="11.25"/>
  <cols>
    <col min="1" max="2" width="8.16015625" style="21" customWidth="1"/>
    <col min="3" max="3" width="16.5" style="21" customWidth="1"/>
    <col min="4" max="4" width="32.5" style="21" customWidth="1"/>
    <col min="5" max="5" width="26.16015625" style="21" customWidth="1"/>
    <col min="6" max="6" width="16.5" style="21" customWidth="1"/>
    <col min="7" max="7" width="16.83203125" style="21" customWidth="1"/>
    <col min="8" max="8" width="16.5" style="21" customWidth="1"/>
    <col min="9" max="9" width="26.16015625" style="21" customWidth="1"/>
    <col min="10" max="16384" width="12" style="21" customWidth="1"/>
  </cols>
  <sheetData>
    <row r="1" spans="1:4" ht="16.5" customHeight="1">
      <c r="A1" s="22" t="s">
        <v>44</v>
      </c>
      <c r="B1" s="23"/>
      <c r="C1" s="23"/>
      <c r="D1" s="23"/>
    </row>
    <row r="2" spans="1:9" ht="33.75" customHeight="1">
      <c r="A2" s="24" t="s">
        <v>45</v>
      </c>
      <c r="B2" s="24"/>
      <c r="C2" s="24"/>
      <c r="D2" s="24"/>
      <c r="E2" s="24"/>
      <c r="F2" s="24"/>
      <c r="G2" s="24"/>
      <c r="H2" s="24"/>
      <c r="I2" s="24"/>
    </row>
    <row r="3" spans="1:9" ht="14.25" customHeight="1">
      <c r="A3" s="25"/>
      <c r="B3" s="25"/>
      <c r="C3" s="25"/>
      <c r="D3" s="25"/>
      <c r="E3" s="25"/>
      <c r="F3" s="25"/>
      <c r="G3" s="25"/>
      <c r="H3" s="25"/>
      <c r="I3" s="25"/>
    </row>
    <row r="4" spans="1:4" ht="21.75" customHeight="1">
      <c r="A4" s="26"/>
      <c r="B4" s="27"/>
      <c r="C4" s="28"/>
      <c r="D4" s="28"/>
    </row>
    <row r="5" spans="1:9" ht="21.75" customHeight="1">
      <c r="A5" s="29" t="s">
        <v>499</v>
      </c>
      <c r="B5" s="30"/>
      <c r="C5" s="30"/>
      <c r="D5" s="31"/>
      <c r="E5" s="31"/>
      <c r="F5" s="31"/>
      <c r="G5" s="31"/>
      <c r="H5" s="31"/>
      <c r="I5" s="31"/>
    </row>
    <row r="6" spans="1:9" ht="21.75" customHeight="1">
      <c r="A6" s="32" t="s">
        <v>500</v>
      </c>
      <c r="B6" s="33"/>
      <c r="C6" s="33"/>
      <c r="D6" s="34"/>
      <c r="E6" s="34"/>
      <c r="F6" s="32" t="s">
        <v>501</v>
      </c>
      <c r="G6" s="35"/>
      <c r="H6" s="31"/>
      <c r="I6" s="31"/>
    </row>
    <row r="7" spans="1:9" ht="21.75" customHeight="1">
      <c r="A7" s="36" t="s">
        <v>502</v>
      </c>
      <c r="B7" s="37"/>
      <c r="C7" s="38"/>
      <c r="D7" s="39" t="s">
        <v>503</v>
      </c>
      <c r="E7" s="39"/>
      <c r="F7" s="40" t="s">
        <v>504</v>
      </c>
      <c r="G7" s="41"/>
      <c r="H7" s="42"/>
      <c r="I7" s="58"/>
    </row>
    <row r="8" spans="1:9" ht="21.75" customHeight="1">
      <c r="A8" s="43"/>
      <c r="B8" s="44"/>
      <c r="C8" s="45"/>
      <c r="D8" s="39" t="s">
        <v>505</v>
      </c>
      <c r="E8" s="39"/>
      <c r="F8" s="40" t="s">
        <v>505</v>
      </c>
      <c r="G8" s="41"/>
      <c r="H8" s="42"/>
      <c r="I8" s="58"/>
    </row>
    <row r="9" spans="1:9" ht="21.75" customHeight="1">
      <c r="A9" s="46"/>
      <c r="B9" s="47"/>
      <c r="C9" s="48"/>
      <c r="D9" s="39" t="s">
        <v>506</v>
      </c>
      <c r="E9" s="39"/>
      <c r="F9" s="40" t="s">
        <v>507</v>
      </c>
      <c r="G9" s="41"/>
      <c r="H9" s="42"/>
      <c r="I9" s="58"/>
    </row>
    <row r="10" spans="1:9" ht="21.75" customHeight="1">
      <c r="A10" s="31" t="s">
        <v>508</v>
      </c>
      <c r="B10" s="34" t="s">
        <v>509</v>
      </c>
      <c r="C10" s="34"/>
      <c r="D10" s="34"/>
      <c r="E10" s="34"/>
      <c r="F10" s="32" t="s">
        <v>510</v>
      </c>
      <c r="G10" s="33"/>
      <c r="H10" s="33"/>
      <c r="I10" s="35"/>
    </row>
    <row r="11" spans="1:9" ht="100.5" customHeight="1">
      <c r="A11" s="49"/>
      <c r="B11" s="50" t="s">
        <v>511</v>
      </c>
      <c r="C11" s="50"/>
      <c r="D11" s="50"/>
      <c r="E11" s="50"/>
      <c r="F11" s="51" t="s">
        <v>511</v>
      </c>
      <c r="G11" s="52"/>
      <c r="H11" s="53"/>
      <c r="I11" s="59"/>
    </row>
    <row r="12" spans="1:9" ht="24">
      <c r="A12" s="34" t="s">
        <v>512</v>
      </c>
      <c r="B12" s="54" t="s">
        <v>513</v>
      </c>
      <c r="C12" s="34" t="s">
        <v>514</v>
      </c>
      <c r="D12" s="34" t="s">
        <v>515</v>
      </c>
      <c r="E12" s="34" t="s">
        <v>516</v>
      </c>
      <c r="F12" s="34" t="s">
        <v>514</v>
      </c>
      <c r="G12" s="34" t="s">
        <v>515</v>
      </c>
      <c r="H12" s="34"/>
      <c r="I12" s="34" t="s">
        <v>516</v>
      </c>
    </row>
    <row r="13" spans="1:9" ht="21.75" customHeight="1">
      <c r="A13" s="34"/>
      <c r="B13" s="34" t="s">
        <v>517</v>
      </c>
      <c r="C13" s="34" t="s">
        <v>518</v>
      </c>
      <c r="D13" s="39" t="s">
        <v>519</v>
      </c>
      <c r="E13" s="55"/>
      <c r="F13" s="34" t="s">
        <v>518</v>
      </c>
      <c r="G13" s="56" t="s">
        <v>519</v>
      </c>
      <c r="H13" s="56"/>
      <c r="I13" s="55"/>
    </row>
    <row r="14" spans="1:9" ht="21.75" customHeight="1">
      <c r="A14" s="34"/>
      <c r="B14" s="31"/>
      <c r="C14" s="34"/>
      <c r="D14" s="39" t="s">
        <v>520</v>
      </c>
      <c r="E14" s="55"/>
      <c r="F14" s="34"/>
      <c r="G14" s="56" t="s">
        <v>520</v>
      </c>
      <c r="H14" s="56"/>
      <c r="I14" s="55"/>
    </row>
    <row r="15" spans="1:9" ht="21.75" customHeight="1">
      <c r="A15" s="34"/>
      <c r="B15" s="31"/>
      <c r="C15" s="34"/>
      <c r="D15" s="39" t="s">
        <v>521</v>
      </c>
      <c r="E15" s="55"/>
      <c r="F15" s="34"/>
      <c r="G15" s="56" t="s">
        <v>521</v>
      </c>
      <c r="H15" s="56"/>
      <c r="I15" s="55"/>
    </row>
    <row r="16" spans="1:9" ht="21.75" customHeight="1">
      <c r="A16" s="34"/>
      <c r="B16" s="31"/>
      <c r="C16" s="34" t="s">
        <v>522</v>
      </c>
      <c r="D16" s="39" t="s">
        <v>519</v>
      </c>
      <c r="E16" s="55"/>
      <c r="F16" s="34" t="s">
        <v>522</v>
      </c>
      <c r="G16" s="56" t="s">
        <v>519</v>
      </c>
      <c r="H16" s="56"/>
      <c r="I16" s="55"/>
    </row>
    <row r="17" spans="1:9" ht="21.75" customHeight="1">
      <c r="A17" s="34"/>
      <c r="B17" s="31"/>
      <c r="C17" s="34"/>
      <c r="D17" s="39" t="s">
        <v>520</v>
      </c>
      <c r="E17" s="55"/>
      <c r="F17" s="34"/>
      <c r="G17" s="56" t="s">
        <v>520</v>
      </c>
      <c r="H17" s="56"/>
      <c r="I17" s="55"/>
    </row>
    <row r="18" spans="1:9" ht="21.75" customHeight="1">
      <c r="A18" s="34"/>
      <c r="B18" s="31"/>
      <c r="C18" s="34"/>
      <c r="D18" s="39" t="s">
        <v>521</v>
      </c>
      <c r="E18" s="55"/>
      <c r="F18" s="34"/>
      <c r="G18" s="56" t="s">
        <v>521</v>
      </c>
      <c r="H18" s="56"/>
      <c r="I18" s="55"/>
    </row>
    <row r="19" spans="1:9" ht="21.75" customHeight="1">
      <c r="A19" s="34"/>
      <c r="B19" s="31"/>
      <c r="C19" s="34" t="s">
        <v>523</v>
      </c>
      <c r="D19" s="39" t="s">
        <v>519</v>
      </c>
      <c r="E19" s="55"/>
      <c r="F19" s="34" t="s">
        <v>523</v>
      </c>
      <c r="G19" s="56" t="s">
        <v>519</v>
      </c>
      <c r="H19" s="56"/>
      <c r="I19" s="55"/>
    </row>
    <row r="20" spans="1:9" ht="21.75" customHeight="1">
      <c r="A20" s="34"/>
      <c r="B20" s="31"/>
      <c r="C20" s="34"/>
      <c r="D20" s="39" t="s">
        <v>520</v>
      </c>
      <c r="E20" s="55"/>
      <c r="F20" s="34"/>
      <c r="G20" s="56" t="s">
        <v>520</v>
      </c>
      <c r="H20" s="56"/>
      <c r="I20" s="55"/>
    </row>
    <row r="21" spans="1:9" ht="21.75" customHeight="1">
      <c r="A21" s="34"/>
      <c r="B21" s="31"/>
      <c r="C21" s="34"/>
      <c r="D21" s="39" t="s">
        <v>521</v>
      </c>
      <c r="E21" s="55"/>
      <c r="F21" s="34"/>
      <c r="G21" s="56" t="s">
        <v>521</v>
      </c>
      <c r="H21" s="56"/>
      <c r="I21" s="55"/>
    </row>
    <row r="22" spans="1:9" ht="21.75" customHeight="1">
      <c r="A22" s="34"/>
      <c r="B22" s="31"/>
      <c r="C22" s="34" t="s">
        <v>524</v>
      </c>
      <c r="D22" s="39" t="s">
        <v>519</v>
      </c>
      <c r="E22" s="55"/>
      <c r="F22" s="34" t="s">
        <v>524</v>
      </c>
      <c r="G22" s="56" t="s">
        <v>519</v>
      </c>
      <c r="H22" s="56"/>
      <c r="I22" s="55"/>
    </row>
    <row r="23" spans="1:9" ht="21.75" customHeight="1">
      <c r="A23" s="34"/>
      <c r="B23" s="31"/>
      <c r="C23" s="34"/>
      <c r="D23" s="39" t="s">
        <v>520</v>
      </c>
      <c r="E23" s="55"/>
      <c r="F23" s="34"/>
      <c r="G23" s="56" t="s">
        <v>520</v>
      </c>
      <c r="H23" s="56"/>
      <c r="I23" s="55"/>
    </row>
    <row r="24" spans="1:9" ht="21.75" customHeight="1">
      <c r="A24" s="34"/>
      <c r="B24" s="31"/>
      <c r="C24" s="34"/>
      <c r="D24" s="39" t="s">
        <v>521</v>
      </c>
      <c r="E24" s="55"/>
      <c r="F24" s="34"/>
      <c r="G24" s="56" t="s">
        <v>521</v>
      </c>
      <c r="H24" s="56"/>
      <c r="I24" s="55"/>
    </row>
    <row r="25" spans="1:9" ht="21.75" customHeight="1">
      <c r="A25" s="34"/>
      <c r="B25" s="31"/>
      <c r="C25" s="34" t="s">
        <v>525</v>
      </c>
      <c r="D25" s="55"/>
      <c r="E25" s="34"/>
      <c r="F25" s="34" t="s">
        <v>525</v>
      </c>
      <c r="G25" s="56"/>
      <c r="H25" s="56"/>
      <c r="I25" s="55"/>
    </row>
    <row r="26" spans="1:9" ht="21.75" customHeight="1">
      <c r="A26" s="34"/>
      <c r="B26" s="34" t="s">
        <v>526</v>
      </c>
      <c r="C26" s="34" t="s">
        <v>527</v>
      </c>
      <c r="D26" s="39" t="s">
        <v>519</v>
      </c>
      <c r="E26" s="55"/>
      <c r="F26" s="34" t="s">
        <v>527</v>
      </c>
      <c r="G26" s="56" t="s">
        <v>519</v>
      </c>
      <c r="H26" s="56"/>
      <c r="I26" s="55"/>
    </row>
    <row r="27" spans="1:9" ht="21.75" customHeight="1">
      <c r="A27" s="34"/>
      <c r="B27" s="31"/>
      <c r="C27" s="34"/>
      <c r="D27" s="39" t="s">
        <v>520</v>
      </c>
      <c r="E27" s="55"/>
      <c r="F27" s="34"/>
      <c r="G27" s="56" t="s">
        <v>520</v>
      </c>
      <c r="H27" s="56"/>
      <c r="I27" s="55"/>
    </row>
    <row r="28" spans="1:9" ht="21.75" customHeight="1">
      <c r="A28" s="34"/>
      <c r="B28" s="31"/>
      <c r="C28" s="34"/>
      <c r="D28" s="39" t="s">
        <v>521</v>
      </c>
      <c r="E28" s="55"/>
      <c r="F28" s="34"/>
      <c r="G28" s="56" t="s">
        <v>521</v>
      </c>
      <c r="H28" s="56"/>
      <c r="I28" s="55"/>
    </row>
    <row r="29" spans="1:9" ht="21.75" customHeight="1">
      <c r="A29" s="34"/>
      <c r="B29" s="31"/>
      <c r="C29" s="34" t="s">
        <v>528</v>
      </c>
      <c r="D29" s="39" t="s">
        <v>519</v>
      </c>
      <c r="E29" s="55"/>
      <c r="F29" s="34" t="s">
        <v>528</v>
      </c>
      <c r="G29" s="56" t="s">
        <v>519</v>
      </c>
      <c r="H29" s="56"/>
      <c r="I29" s="55"/>
    </row>
    <row r="30" spans="1:9" ht="21.75" customHeight="1">
      <c r="A30" s="34"/>
      <c r="B30" s="31"/>
      <c r="C30" s="34"/>
      <c r="D30" s="39" t="s">
        <v>520</v>
      </c>
      <c r="E30" s="55"/>
      <c r="F30" s="34"/>
      <c r="G30" s="56" t="s">
        <v>520</v>
      </c>
      <c r="H30" s="56"/>
      <c r="I30" s="55"/>
    </row>
    <row r="31" spans="1:9" ht="21.75" customHeight="1">
      <c r="A31" s="34"/>
      <c r="B31" s="31"/>
      <c r="C31" s="34"/>
      <c r="D31" s="39" t="s">
        <v>521</v>
      </c>
      <c r="E31" s="55"/>
      <c r="F31" s="34"/>
      <c r="G31" s="56" t="s">
        <v>521</v>
      </c>
      <c r="H31" s="56"/>
      <c r="I31" s="55"/>
    </row>
    <row r="32" spans="1:9" ht="21.75" customHeight="1">
      <c r="A32" s="34"/>
      <c r="B32" s="31"/>
      <c r="C32" s="34" t="s">
        <v>529</v>
      </c>
      <c r="D32" s="39" t="s">
        <v>519</v>
      </c>
      <c r="E32" s="55"/>
      <c r="F32" s="34" t="s">
        <v>529</v>
      </c>
      <c r="G32" s="56" t="s">
        <v>519</v>
      </c>
      <c r="H32" s="56"/>
      <c r="I32" s="55"/>
    </row>
    <row r="33" spans="1:9" ht="21.75" customHeight="1">
      <c r="A33" s="34"/>
      <c r="B33" s="31"/>
      <c r="C33" s="34"/>
      <c r="D33" s="39" t="s">
        <v>520</v>
      </c>
      <c r="E33" s="55"/>
      <c r="F33" s="34"/>
      <c r="G33" s="56" t="s">
        <v>520</v>
      </c>
      <c r="H33" s="56"/>
      <c r="I33" s="55"/>
    </row>
    <row r="34" spans="1:9" ht="21.75" customHeight="1">
      <c r="A34" s="34"/>
      <c r="B34" s="31"/>
      <c r="C34" s="34"/>
      <c r="D34" s="39" t="s">
        <v>521</v>
      </c>
      <c r="E34" s="55"/>
      <c r="F34" s="34"/>
      <c r="G34" s="56" t="s">
        <v>521</v>
      </c>
      <c r="H34" s="56"/>
      <c r="I34" s="55"/>
    </row>
    <row r="35" spans="1:9" ht="21.75" customHeight="1">
      <c r="A35" s="34"/>
      <c r="B35" s="31"/>
      <c r="C35" s="34" t="s">
        <v>530</v>
      </c>
      <c r="D35" s="39" t="s">
        <v>519</v>
      </c>
      <c r="E35" s="55"/>
      <c r="F35" s="34" t="s">
        <v>530</v>
      </c>
      <c r="G35" s="56" t="s">
        <v>519</v>
      </c>
      <c r="H35" s="56"/>
      <c r="I35" s="55"/>
    </row>
    <row r="36" spans="1:9" ht="21.75" customHeight="1">
      <c r="A36" s="34"/>
      <c r="B36" s="31"/>
      <c r="C36" s="34"/>
      <c r="D36" s="39" t="s">
        <v>520</v>
      </c>
      <c r="E36" s="55"/>
      <c r="F36" s="34"/>
      <c r="G36" s="56" t="s">
        <v>520</v>
      </c>
      <c r="H36" s="56"/>
      <c r="I36" s="55"/>
    </row>
    <row r="37" spans="1:9" ht="21.75" customHeight="1">
      <c r="A37" s="34"/>
      <c r="B37" s="31"/>
      <c r="C37" s="34"/>
      <c r="D37" s="39" t="s">
        <v>521</v>
      </c>
      <c r="E37" s="55"/>
      <c r="F37" s="34"/>
      <c r="G37" s="56" t="s">
        <v>521</v>
      </c>
      <c r="H37" s="56"/>
      <c r="I37" s="55"/>
    </row>
    <row r="38" spans="1:9" ht="21.75" customHeight="1">
      <c r="A38" s="34"/>
      <c r="B38" s="31"/>
      <c r="C38" s="34" t="s">
        <v>525</v>
      </c>
      <c r="D38" s="55"/>
      <c r="E38" s="55"/>
      <c r="F38" s="34" t="s">
        <v>525</v>
      </c>
      <c r="G38" s="56"/>
      <c r="H38" s="56"/>
      <c r="I38" s="55"/>
    </row>
    <row r="39" spans="1:9" ht="21.75" customHeight="1">
      <c r="A39" s="34"/>
      <c r="B39" s="34" t="s">
        <v>531</v>
      </c>
      <c r="C39" s="34" t="s">
        <v>532</v>
      </c>
      <c r="D39" s="39" t="s">
        <v>519</v>
      </c>
      <c r="E39" s="31"/>
      <c r="F39" s="34" t="s">
        <v>532</v>
      </c>
      <c r="G39" s="56" t="s">
        <v>519</v>
      </c>
      <c r="H39" s="56"/>
      <c r="I39" s="55"/>
    </row>
    <row r="40" spans="1:9" ht="21.75" customHeight="1">
      <c r="A40" s="34"/>
      <c r="B40" s="34"/>
      <c r="C40" s="34"/>
      <c r="D40" s="39" t="s">
        <v>520</v>
      </c>
      <c r="E40" s="34"/>
      <c r="F40" s="34"/>
      <c r="G40" s="56" t="s">
        <v>520</v>
      </c>
      <c r="H40" s="56"/>
      <c r="I40" s="55"/>
    </row>
    <row r="41" spans="1:9" ht="21.75" customHeight="1">
      <c r="A41" s="34"/>
      <c r="B41" s="34"/>
      <c r="C41" s="34"/>
      <c r="D41" s="39" t="s">
        <v>521</v>
      </c>
      <c r="E41" s="34"/>
      <c r="F41" s="34"/>
      <c r="G41" s="56" t="s">
        <v>521</v>
      </c>
      <c r="H41" s="56"/>
      <c r="I41" s="55"/>
    </row>
    <row r="42" spans="1:9" ht="21.75" customHeight="1">
      <c r="A42" s="34"/>
      <c r="B42" s="34"/>
      <c r="C42" s="34" t="s">
        <v>525</v>
      </c>
      <c r="D42" s="55"/>
      <c r="E42" s="34"/>
      <c r="F42" s="34" t="s">
        <v>525</v>
      </c>
      <c r="G42" s="56"/>
      <c r="H42" s="56"/>
      <c r="I42" s="55"/>
    </row>
    <row r="43" spans="1:9" ht="21" customHeight="1">
      <c r="A43" s="57" t="s">
        <v>553</v>
      </c>
      <c r="B43" s="57"/>
      <c r="C43" s="57"/>
      <c r="D43" s="57"/>
      <c r="E43" s="57"/>
      <c r="F43" s="57"/>
      <c r="G43" s="57"/>
      <c r="H43" s="57"/>
      <c r="I43" s="5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69"/>
  <sheetViews>
    <sheetView workbookViewId="0" topLeftCell="A1">
      <selection activeCell="Q8" sqref="Q8"/>
    </sheetView>
  </sheetViews>
  <sheetFormatPr defaultColWidth="9.33203125" defaultRowHeight="11.25"/>
  <cols>
    <col min="1" max="1" width="7" style="0" customWidth="1"/>
    <col min="2" max="2" width="22" style="4" customWidth="1"/>
    <col min="3" max="3" width="8.5" style="0" customWidth="1"/>
    <col min="4" max="4" width="7.83203125" style="0" customWidth="1"/>
    <col min="5" max="5" width="8.16015625" style="0" customWidth="1"/>
    <col min="6" max="6" width="8.83203125" style="0" customWidth="1"/>
    <col min="7" max="7" width="9.160156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19.5" customHeight="1">
      <c r="A1" s="5" t="s">
        <v>46</v>
      </c>
      <c r="B1" s="6"/>
    </row>
    <row r="2" spans="1:15" s="1" customFormat="1" ht="27.75" customHeight="1">
      <c r="A2" s="7" t="s">
        <v>47</v>
      </c>
      <c r="B2" s="8"/>
      <c r="C2" s="7"/>
      <c r="D2" s="7"/>
      <c r="E2" s="7"/>
      <c r="F2" s="7"/>
      <c r="G2" s="7"/>
      <c r="H2" s="7"/>
      <c r="I2" s="7"/>
      <c r="J2" s="7"/>
      <c r="K2" s="7"/>
      <c r="L2" s="7"/>
      <c r="M2" s="7"/>
      <c r="N2" s="7"/>
      <c r="O2" s="7"/>
    </row>
    <row r="3" spans="1:15" s="1" customFormat="1" ht="24.75" customHeight="1">
      <c r="A3" s="9" t="s">
        <v>6</v>
      </c>
      <c r="B3" s="10" t="s">
        <v>554</v>
      </c>
      <c r="C3" s="11" t="s">
        <v>555</v>
      </c>
      <c r="D3" s="12"/>
      <c r="E3" s="12" t="s">
        <v>556</v>
      </c>
      <c r="F3" s="12"/>
      <c r="G3" s="12" t="s">
        <v>557</v>
      </c>
      <c r="H3" s="12" t="s">
        <v>558</v>
      </c>
      <c r="I3" s="12"/>
      <c r="J3" s="12"/>
      <c r="K3" s="12"/>
      <c r="L3" s="12" t="s">
        <v>559</v>
      </c>
      <c r="M3" s="12"/>
      <c r="N3" s="12"/>
      <c r="O3" s="12"/>
    </row>
    <row r="4" spans="1:15" s="1" customFormat="1" ht="39" customHeight="1">
      <c r="A4" s="9"/>
      <c r="B4" s="10"/>
      <c r="C4" s="11" t="s">
        <v>560</v>
      </c>
      <c r="D4" s="12" t="s">
        <v>561</v>
      </c>
      <c r="E4" s="12" t="s">
        <v>560</v>
      </c>
      <c r="F4" s="12" t="s">
        <v>561</v>
      </c>
      <c r="G4" s="12"/>
      <c r="H4" s="12" t="s">
        <v>562</v>
      </c>
      <c r="I4" s="12" t="s">
        <v>563</v>
      </c>
      <c r="J4" s="12" t="s">
        <v>564</v>
      </c>
      <c r="K4" s="12" t="s">
        <v>565</v>
      </c>
      <c r="L4" s="12" t="s">
        <v>562</v>
      </c>
      <c r="M4" s="12" t="s">
        <v>563</v>
      </c>
      <c r="N4" s="12" t="s">
        <v>564</v>
      </c>
      <c r="O4" s="12" t="s">
        <v>565</v>
      </c>
    </row>
    <row r="5" spans="1:15" s="1" customFormat="1" ht="33.75" customHeight="1">
      <c r="A5" s="13">
        <v>1</v>
      </c>
      <c r="B5" s="14" t="s">
        <v>566</v>
      </c>
      <c r="C5" s="15">
        <v>6</v>
      </c>
      <c r="D5" s="16"/>
      <c r="E5" s="16">
        <v>4</v>
      </c>
      <c r="F5" s="16"/>
      <c r="G5" s="16"/>
      <c r="H5" s="16"/>
      <c r="I5" s="20"/>
      <c r="J5" s="16"/>
      <c r="K5" s="20"/>
      <c r="L5" s="16"/>
      <c r="M5" s="16"/>
      <c r="N5" s="16"/>
      <c r="O5" s="16"/>
    </row>
    <row r="6" spans="1:15" s="1" customFormat="1" ht="33.75" customHeight="1">
      <c r="A6" s="13">
        <v>2</v>
      </c>
      <c r="B6" s="14" t="s">
        <v>373</v>
      </c>
      <c r="C6" s="15"/>
      <c r="D6" s="16">
        <v>58</v>
      </c>
      <c r="E6" s="16"/>
      <c r="F6" s="16">
        <v>58</v>
      </c>
      <c r="G6" s="16">
        <v>18</v>
      </c>
      <c r="H6" s="16"/>
      <c r="I6" s="20"/>
      <c r="J6" s="16"/>
      <c r="K6" s="20"/>
      <c r="L6" s="16"/>
      <c r="M6" s="16"/>
      <c r="N6" s="16"/>
      <c r="O6" s="16"/>
    </row>
    <row r="7" spans="1:15" s="1" customFormat="1" ht="33.75" customHeight="1">
      <c r="A7" s="13">
        <v>3</v>
      </c>
      <c r="B7" s="14" t="s">
        <v>567</v>
      </c>
      <c r="C7" s="15"/>
      <c r="D7" s="16">
        <v>20</v>
      </c>
      <c r="E7" s="16"/>
      <c r="F7" s="16">
        <v>27</v>
      </c>
      <c r="G7" s="16">
        <v>36</v>
      </c>
      <c r="H7" s="16"/>
      <c r="I7" s="20"/>
      <c r="J7" s="16"/>
      <c r="K7" s="20"/>
      <c r="L7" s="16"/>
      <c r="M7" s="16"/>
      <c r="N7" s="16"/>
      <c r="O7" s="16"/>
    </row>
    <row r="8" spans="1:15" s="1" customFormat="1" ht="33.75" customHeight="1">
      <c r="A8" s="13">
        <v>4</v>
      </c>
      <c r="B8" s="14" t="s">
        <v>568</v>
      </c>
      <c r="C8" s="15"/>
      <c r="D8" s="16">
        <v>44</v>
      </c>
      <c r="E8" s="16"/>
      <c r="F8" s="16">
        <v>44</v>
      </c>
      <c r="G8" s="16">
        <v>5</v>
      </c>
      <c r="H8" s="16"/>
      <c r="I8" s="20"/>
      <c r="J8" s="16"/>
      <c r="K8" s="20"/>
      <c r="L8" s="16"/>
      <c r="M8" s="16"/>
      <c r="N8" s="16"/>
      <c r="O8" s="16"/>
    </row>
    <row r="9" spans="1:15" s="1" customFormat="1" ht="33.75" customHeight="1">
      <c r="A9" s="13">
        <v>5</v>
      </c>
      <c r="B9" s="14" t="s">
        <v>569</v>
      </c>
      <c r="C9" s="15"/>
      <c r="D9" s="16">
        <v>14</v>
      </c>
      <c r="E9" s="16"/>
      <c r="F9" s="16">
        <v>5</v>
      </c>
      <c r="G9" s="16">
        <v>5</v>
      </c>
      <c r="H9" s="16"/>
      <c r="I9" s="20"/>
      <c r="J9" s="16"/>
      <c r="K9" s="20"/>
      <c r="L9" s="16"/>
      <c r="M9" s="16"/>
      <c r="N9" s="16"/>
      <c r="O9" s="16"/>
    </row>
    <row r="10" spans="1:15" s="1" customFormat="1" ht="24" customHeight="1">
      <c r="A10" s="13">
        <v>6</v>
      </c>
      <c r="B10" s="14" t="s">
        <v>406</v>
      </c>
      <c r="C10" s="15"/>
      <c r="D10" s="16">
        <v>31</v>
      </c>
      <c r="E10" s="16"/>
      <c r="F10" s="16">
        <v>31</v>
      </c>
      <c r="G10" s="16">
        <v>1</v>
      </c>
      <c r="H10" s="16"/>
      <c r="I10" s="20"/>
      <c r="J10" s="16"/>
      <c r="K10" s="20"/>
      <c r="L10" s="16"/>
      <c r="M10" s="16"/>
      <c r="N10" s="16"/>
      <c r="O10" s="16"/>
    </row>
    <row r="11" spans="1:15" s="1" customFormat="1" ht="24" customHeight="1">
      <c r="A11" s="13">
        <v>7</v>
      </c>
      <c r="B11" s="14" t="s">
        <v>570</v>
      </c>
      <c r="C11" s="15"/>
      <c r="D11" s="16">
        <v>37</v>
      </c>
      <c r="E11" s="16"/>
      <c r="F11" s="16">
        <v>37</v>
      </c>
      <c r="G11" s="16">
        <v>17</v>
      </c>
      <c r="H11" s="16"/>
      <c r="I11" s="20"/>
      <c r="J11" s="16"/>
      <c r="K11" s="20"/>
      <c r="L11" s="16"/>
      <c r="M11" s="16"/>
      <c r="N11" s="16"/>
      <c r="O11" s="16"/>
    </row>
    <row r="12" spans="1:15" s="1" customFormat="1" ht="24" customHeight="1">
      <c r="A12" s="13">
        <v>8</v>
      </c>
      <c r="B12" s="14" t="s">
        <v>420</v>
      </c>
      <c r="C12" s="15"/>
      <c r="D12" s="16">
        <v>53</v>
      </c>
      <c r="E12" s="16"/>
      <c r="F12" s="16">
        <v>53</v>
      </c>
      <c r="G12" s="16">
        <v>4</v>
      </c>
      <c r="H12" s="16"/>
      <c r="I12" s="20"/>
      <c r="J12" s="16"/>
      <c r="K12" s="20"/>
      <c r="L12" s="16"/>
      <c r="M12" s="16"/>
      <c r="N12" s="16"/>
      <c r="O12" s="16"/>
    </row>
    <row r="13" spans="1:15" s="1" customFormat="1" ht="24" customHeight="1">
      <c r="A13" s="13">
        <v>9</v>
      </c>
      <c r="B13" s="14" t="s">
        <v>448</v>
      </c>
      <c r="C13" s="15"/>
      <c r="D13" s="16">
        <v>14</v>
      </c>
      <c r="E13" s="16"/>
      <c r="F13" s="16">
        <v>8</v>
      </c>
      <c r="G13" s="16">
        <v>1</v>
      </c>
      <c r="H13" s="16"/>
      <c r="I13" s="20"/>
      <c r="J13" s="16"/>
      <c r="K13" s="20"/>
      <c r="L13" s="16"/>
      <c r="M13" s="16"/>
      <c r="N13" s="16"/>
      <c r="O13" s="16"/>
    </row>
    <row r="14" spans="1:15" s="1" customFormat="1" ht="24" customHeight="1">
      <c r="A14" s="13">
        <v>10</v>
      </c>
      <c r="B14" s="17" t="s">
        <v>462</v>
      </c>
      <c r="C14" s="15"/>
      <c r="D14" s="16"/>
      <c r="E14" s="16"/>
      <c r="F14" s="16"/>
      <c r="G14" s="16"/>
      <c r="H14" s="16"/>
      <c r="I14" s="20"/>
      <c r="J14" s="16"/>
      <c r="K14" s="20"/>
      <c r="L14" s="16"/>
      <c r="M14" s="16"/>
      <c r="N14" s="16"/>
      <c r="O14" s="16"/>
    </row>
    <row r="15" spans="1:15" s="2" customFormat="1" ht="24" customHeight="1">
      <c r="A15" s="13"/>
      <c r="B15" s="18"/>
      <c r="C15" s="15">
        <f>SUM(C5:C14)</f>
        <v>6</v>
      </c>
      <c r="D15" s="16">
        <f>SUM(D6:D14)</f>
        <v>271</v>
      </c>
      <c r="E15" s="16">
        <f aca="true" t="shared" si="0" ref="D15:O15">SUM(E5:E14)</f>
        <v>4</v>
      </c>
      <c r="F15" s="16">
        <f t="shared" si="0"/>
        <v>263</v>
      </c>
      <c r="G15" s="16">
        <f t="shared" si="0"/>
        <v>87</v>
      </c>
      <c r="H15" s="16">
        <f t="shared" si="0"/>
        <v>0</v>
      </c>
      <c r="I15" s="16">
        <f t="shared" si="0"/>
        <v>0</v>
      </c>
      <c r="J15" s="16">
        <f t="shared" si="0"/>
        <v>0</v>
      </c>
      <c r="K15" s="16">
        <f t="shared" si="0"/>
        <v>0</v>
      </c>
      <c r="L15" s="16">
        <f t="shared" si="0"/>
        <v>0</v>
      </c>
      <c r="M15" s="16">
        <f t="shared" si="0"/>
        <v>0</v>
      </c>
      <c r="N15" s="16">
        <f t="shared" si="0"/>
        <v>0</v>
      </c>
      <c r="O15" s="16">
        <f t="shared" si="0"/>
        <v>0</v>
      </c>
    </row>
    <row r="16" s="3" customFormat="1" ht="24.75" customHeight="1">
      <c r="B16" s="19"/>
    </row>
    <row r="17" s="3" customFormat="1" ht="24.75" customHeight="1">
      <c r="B17" s="19"/>
    </row>
    <row r="18" s="3" customFormat="1" ht="24.75" customHeight="1">
      <c r="B18" s="19"/>
    </row>
    <row r="19" s="3" customFormat="1" ht="24.75" customHeight="1">
      <c r="B19" s="19"/>
    </row>
    <row r="20" s="3" customFormat="1" ht="24.75" customHeight="1">
      <c r="B20" s="19"/>
    </row>
    <row r="21" s="3" customFormat="1" ht="24.75" customHeight="1">
      <c r="B21" s="19"/>
    </row>
    <row r="22" s="3" customFormat="1" ht="24.75" customHeight="1">
      <c r="B22" s="19"/>
    </row>
    <row r="23" s="3" customFormat="1" ht="24.75" customHeight="1">
      <c r="B23" s="19"/>
    </row>
    <row r="24" s="3" customFormat="1" ht="24.75" customHeight="1">
      <c r="B24" s="19"/>
    </row>
    <row r="25" s="3" customFormat="1" ht="24.75" customHeight="1">
      <c r="B25" s="19"/>
    </row>
    <row r="26" s="3" customFormat="1" ht="24.75" customHeight="1">
      <c r="B26" s="19"/>
    </row>
    <row r="27" s="3" customFormat="1" ht="24.75" customHeight="1">
      <c r="B27" s="19"/>
    </row>
    <row r="28" s="3" customFormat="1" ht="24.75" customHeight="1">
      <c r="B28" s="19"/>
    </row>
    <row r="29" s="3" customFormat="1" ht="24.75" customHeight="1">
      <c r="B29" s="19"/>
    </row>
    <row r="30" s="3" customFormat="1" ht="24.75" customHeight="1">
      <c r="B30" s="19"/>
    </row>
    <row r="31" s="3" customFormat="1" ht="24.75" customHeight="1">
      <c r="B31" s="19"/>
    </row>
    <row r="32" s="3" customFormat="1" ht="24.75" customHeight="1">
      <c r="B32" s="19"/>
    </row>
    <row r="33" s="3" customFormat="1" ht="24.75" customHeight="1">
      <c r="B33" s="19"/>
    </row>
    <row r="34" s="3" customFormat="1" ht="24.75" customHeight="1">
      <c r="B34" s="19"/>
    </row>
    <row r="35" s="3" customFormat="1" ht="24.75" customHeight="1">
      <c r="B35" s="19"/>
    </row>
    <row r="36" s="3" customFormat="1" ht="24.75" customHeight="1">
      <c r="B36" s="19"/>
    </row>
    <row r="37" s="3" customFormat="1" ht="24.75" customHeight="1">
      <c r="B37" s="19"/>
    </row>
    <row r="38" s="3" customFormat="1" ht="24.75" customHeight="1">
      <c r="B38" s="19"/>
    </row>
    <row r="39" s="3" customFormat="1" ht="24.75" customHeight="1">
      <c r="B39" s="19"/>
    </row>
    <row r="40" s="3" customFormat="1" ht="24.75" customHeight="1">
      <c r="B40" s="19"/>
    </row>
    <row r="41" s="3" customFormat="1" ht="24.75" customHeight="1">
      <c r="B41" s="19"/>
    </row>
    <row r="42" s="3" customFormat="1" ht="24.75" customHeight="1">
      <c r="B42" s="19"/>
    </row>
    <row r="43" s="3" customFormat="1" ht="24.75" customHeight="1">
      <c r="B43" s="19"/>
    </row>
    <row r="44" s="3" customFormat="1" ht="24.75" customHeight="1">
      <c r="B44" s="19"/>
    </row>
    <row r="45" s="3" customFormat="1" ht="24.75" customHeight="1">
      <c r="B45" s="19"/>
    </row>
    <row r="46" s="3" customFormat="1" ht="24.75" customHeight="1">
      <c r="B46" s="19"/>
    </row>
    <row r="47" s="3" customFormat="1" ht="24.75" customHeight="1">
      <c r="B47" s="19"/>
    </row>
    <row r="48" s="3" customFormat="1" ht="24.75" customHeight="1">
      <c r="B48" s="19"/>
    </row>
    <row r="49" s="3" customFormat="1" ht="24.75" customHeight="1">
      <c r="B49" s="19"/>
    </row>
    <row r="50" s="3" customFormat="1" ht="24.75" customHeight="1">
      <c r="B50" s="19"/>
    </row>
    <row r="51" s="3" customFormat="1" ht="24.75" customHeight="1">
      <c r="B51" s="19"/>
    </row>
    <row r="52" s="3" customFormat="1" ht="24.75" customHeight="1">
      <c r="B52" s="19"/>
    </row>
    <row r="53" s="3" customFormat="1" ht="24.75" customHeight="1">
      <c r="B53" s="19"/>
    </row>
    <row r="54" s="3" customFormat="1" ht="24.75" customHeight="1">
      <c r="B54" s="19"/>
    </row>
    <row r="55" s="3" customFormat="1" ht="24.75" customHeight="1">
      <c r="B55" s="19"/>
    </row>
    <row r="56" s="3" customFormat="1" ht="24.75" customHeight="1">
      <c r="B56" s="19"/>
    </row>
    <row r="57" s="3" customFormat="1" ht="11.25">
      <c r="B57" s="19"/>
    </row>
    <row r="58" s="3" customFormat="1" ht="11.25">
      <c r="B58" s="19"/>
    </row>
    <row r="59" s="3" customFormat="1" ht="11.25">
      <c r="B59" s="19"/>
    </row>
    <row r="60" s="3" customFormat="1" ht="11.25">
      <c r="B60" s="19"/>
    </row>
    <row r="61" s="3" customFormat="1" ht="11.25">
      <c r="B61" s="19"/>
    </row>
    <row r="62" s="3" customFormat="1" ht="11.25">
      <c r="B62" s="19"/>
    </row>
    <row r="63" s="3" customFormat="1" ht="11.25">
      <c r="B63" s="19"/>
    </row>
    <row r="64" s="3" customFormat="1" ht="11.25">
      <c r="B64" s="19"/>
    </row>
    <row r="65" s="3" customFormat="1" ht="11.25">
      <c r="B65" s="19"/>
    </row>
    <row r="66" s="3" customFormat="1" ht="11.25">
      <c r="B66" s="19"/>
    </row>
    <row r="67" s="3" customFormat="1" ht="11.25">
      <c r="B67" s="19"/>
    </row>
    <row r="68" s="3" customFormat="1" ht="11.25">
      <c r="B68" s="19"/>
    </row>
    <row r="69" s="3" customFormat="1" ht="11.25">
      <c r="B69" s="19"/>
    </row>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E8" sqref="E8"/>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B13" sqref="B13:J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15" t="s">
        <v>5</v>
      </c>
      <c r="B1" s="215"/>
      <c r="C1" s="215"/>
      <c r="D1" s="215"/>
      <c r="E1" s="215"/>
      <c r="F1" s="215"/>
      <c r="G1" s="215"/>
      <c r="H1" s="215"/>
      <c r="I1" s="215"/>
      <c r="J1" s="215"/>
      <c r="K1" s="215"/>
      <c r="L1" s="215"/>
    </row>
    <row r="2" spans="1:12" s="213" customFormat="1" ht="24.75" customHeight="1">
      <c r="A2" s="216" t="s">
        <v>6</v>
      </c>
      <c r="B2" s="217" t="s">
        <v>7</v>
      </c>
      <c r="C2" s="218"/>
      <c r="D2" s="218"/>
      <c r="E2" s="218"/>
      <c r="F2" s="218"/>
      <c r="G2" s="218"/>
      <c r="H2" s="218"/>
      <c r="I2" s="218"/>
      <c r="J2" s="222"/>
      <c r="K2" s="216" t="s">
        <v>8</v>
      </c>
      <c r="L2" s="216" t="s">
        <v>9</v>
      </c>
    </row>
    <row r="3" spans="1:12" s="214" customFormat="1" ht="24.75" customHeight="1">
      <c r="A3" s="219" t="s">
        <v>10</v>
      </c>
      <c r="B3" s="220" t="s">
        <v>11</v>
      </c>
      <c r="C3" s="220"/>
      <c r="D3" s="220"/>
      <c r="E3" s="220"/>
      <c r="F3" s="220"/>
      <c r="G3" s="220"/>
      <c r="H3" s="220"/>
      <c r="I3" s="220"/>
      <c r="J3" s="220"/>
      <c r="K3" s="219" t="s">
        <v>12</v>
      </c>
      <c r="L3" s="219"/>
    </row>
    <row r="4" spans="1:12" s="214" customFormat="1" ht="24.75" customHeight="1">
      <c r="A4" s="219" t="s">
        <v>13</v>
      </c>
      <c r="B4" s="220" t="s">
        <v>14</v>
      </c>
      <c r="C4" s="220"/>
      <c r="D4" s="220"/>
      <c r="E4" s="220"/>
      <c r="F4" s="220"/>
      <c r="G4" s="220"/>
      <c r="H4" s="220"/>
      <c r="I4" s="220"/>
      <c r="J4" s="220"/>
      <c r="K4" s="219" t="s">
        <v>12</v>
      </c>
      <c r="L4" s="223"/>
    </row>
    <row r="5" spans="1:12" s="214" customFormat="1" ht="24.75" customHeight="1">
      <c r="A5" s="219" t="s">
        <v>15</v>
      </c>
      <c r="B5" s="220" t="s">
        <v>16</v>
      </c>
      <c r="C5" s="220"/>
      <c r="D5" s="220"/>
      <c r="E5" s="220"/>
      <c r="F5" s="220"/>
      <c r="G5" s="220"/>
      <c r="H5" s="220"/>
      <c r="I5" s="220"/>
      <c r="J5" s="220"/>
      <c r="K5" s="219" t="s">
        <v>12</v>
      </c>
      <c r="L5" s="223"/>
    </row>
    <row r="6" spans="1:12" s="214" customFormat="1" ht="24.75" customHeight="1">
      <c r="A6" s="219" t="s">
        <v>17</v>
      </c>
      <c r="B6" s="220" t="s">
        <v>18</v>
      </c>
      <c r="C6" s="220"/>
      <c r="D6" s="220"/>
      <c r="E6" s="220"/>
      <c r="F6" s="220"/>
      <c r="G6" s="220"/>
      <c r="H6" s="220"/>
      <c r="I6" s="220"/>
      <c r="J6" s="220"/>
      <c r="K6" s="219" t="s">
        <v>12</v>
      </c>
      <c r="L6" s="220"/>
    </row>
    <row r="7" spans="1:12" s="214" customFormat="1" ht="24.75" customHeight="1">
      <c r="A7" s="219" t="s">
        <v>19</v>
      </c>
      <c r="B7" s="220" t="s">
        <v>20</v>
      </c>
      <c r="C7" s="220"/>
      <c r="D7" s="220"/>
      <c r="E7" s="220"/>
      <c r="F7" s="220"/>
      <c r="G7" s="220"/>
      <c r="H7" s="220"/>
      <c r="I7" s="220"/>
      <c r="J7" s="220"/>
      <c r="K7" s="219" t="s">
        <v>12</v>
      </c>
      <c r="L7" s="224"/>
    </row>
    <row r="8" spans="1:12" s="214" customFormat="1" ht="24.75" customHeight="1">
      <c r="A8" s="219" t="s">
        <v>21</v>
      </c>
      <c r="B8" s="220" t="s">
        <v>22</v>
      </c>
      <c r="C8" s="220"/>
      <c r="D8" s="220"/>
      <c r="E8" s="220"/>
      <c r="F8" s="220"/>
      <c r="G8" s="220"/>
      <c r="H8" s="220"/>
      <c r="I8" s="220"/>
      <c r="J8" s="220"/>
      <c r="K8" s="219" t="s">
        <v>12</v>
      </c>
      <c r="L8" s="224"/>
    </row>
    <row r="9" spans="1:12" s="214" customFormat="1" ht="24.75" customHeight="1">
      <c r="A9" s="219" t="s">
        <v>23</v>
      </c>
      <c r="B9" s="220" t="s">
        <v>24</v>
      </c>
      <c r="C9" s="220"/>
      <c r="D9" s="220"/>
      <c r="E9" s="220"/>
      <c r="F9" s="220"/>
      <c r="G9" s="220"/>
      <c r="H9" s="220"/>
      <c r="I9" s="220"/>
      <c r="J9" s="220"/>
      <c r="K9" s="219" t="s">
        <v>12</v>
      </c>
      <c r="L9" s="224"/>
    </row>
    <row r="10" spans="1:12" s="214" customFormat="1" ht="24.75" customHeight="1">
      <c r="A10" s="219" t="s">
        <v>25</v>
      </c>
      <c r="B10" s="220" t="s">
        <v>26</v>
      </c>
      <c r="C10" s="220"/>
      <c r="D10" s="220"/>
      <c r="E10" s="220"/>
      <c r="F10" s="220"/>
      <c r="G10" s="220"/>
      <c r="H10" s="220"/>
      <c r="I10" s="220"/>
      <c r="J10" s="220"/>
      <c r="K10" s="219" t="s">
        <v>12</v>
      </c>
      <c r="L10" s="224"/>
    </row>
    <row r="11" spans="1:12" s="214" customFormat="1" ht="24.75" customHeight="1">
      <c r="A11" s="219" t="s">
        <v>27</v>
      </c>
      <c r="B11" s="220" t="s">
        <v>28</v>
      </c>
      <c r="C11" s="220"/>
      <c r="D11" s="220"/>
      <c r="E11" s="220"/>
      <c r="F11" s="220"/>
      <c r="G11" s="220"/>
      <c r="H11" s="220"/>
      <c r="I11" s="220"/>
      <c r="J11" s="220"/>
      <c r="K11" s="219" t="s">
        <v>29</v>
      </c>
      <c r="L11" s="219" t="s">
        <v>30</v>
      </c>
    </row>
    <row r="12" spans="1:12" s="214" customFormat="1" ht="24.75" customHeight="1">
      <c r="A12" s="219" t="s">
        <v>31</v>
      </c>
      <c r="B12" s="220" t="s">
        <v>32</v>
      </c>
      <c r="C12" s="220"/>
      <c r="D12" s="220"/>
      <c r="E12" s="220"/>
      <c r="F12" s="220"/>
      <c r="G12" s="220"/>
      <c r="H12" s="220"/>
      <c r="I12" s="220"/>
      <c r="J12" s="220"/>
      <c r="K12" s="219" t="s">
        <v>33</v>
      </c>
      <c r="L12" s="219"/>
    </row>
    <row r="13" spans="1:12" s="214" customFormat="1" ht="24.75" customHeight="1">
      <c r="A13" s="219" t="s">
        <v>34</v>
      </c>
      <c r="B13" s="220" t="s">
        <v>35</v>
      </c>
      <c r="C13" s="220"/>
      <c r="D13" s="220"/>
      <c r="E13" s="220"/>
      <c r="F13" s="220"/>
      <c r="G13" s="220"/>
      <c r="H13" s="220"/>
      <c r="I13" s="220"/>
      <c r="J13" s="220"/>
      <c r="K13" s="219" t="s">
        <v>33</v>
      </c>
      <c r="L13" s="219"/>
    </row>
    <row r="14" spans="1:12" s="214" customFormat="1" ht="24.75" customHeight="1">
      <c r="A14" s="219" t="s">
        <v>36</v>
      </c>
      <c r="B14" s="221" t="s">
        <v>37</v>
      </c>
      <c r="C14" s="221"/>
      <c r="D14" s="221"/>
      <c r="E14" s="221"/>
      <c r="F14" s="221"/>
      <c r="G14" s="221"/>
      <c r="H14" s="221"/>
      <c r="I14" s="221"/>
      <c r="J14" s="221"/>
      <c r="K14" s="219" t="s">
        <v>33</v>
      </c>
      <c r="L14" s="225" t="s">
        <v>38</v>
      </c>
    </row>
    <row r="15" spans="1:12" ht="24.75" customHeight="1">
      <c r="A15" s="219" t="s">
        <v>39</v>
      </c>
      <c r="B15" s="220" t="s">
        <v>40</v>
      </c>
      <c r="C15" s="220"/>
      <c r="D15" s="220"/>
      <c r="E15" s="220"/>
      <c r="F15" s="220"/>
      <c r="G15" s="220"/>
      <c r="H15" s="220"/>
      <c r="I15" s="220"/>
      <c r="J15" s="220"/>
      <c r="K15" s="219" t="s">
        <v>29</v>
      </c>
      <c r="L15" s="219" t="s">
        <v>41</v>
      </c>
    </row>
    <row r="16" spans="1:12" ht="24.75" customHeight="1">
      <c r="A16" s="219" t="s">
        <v>42</v>
      </c>
      <c r="B16" s="220" t="s">
        <v>43</v>
      </c>
      <c r="C16" s="220"/>
      <c r="D16" s="220"/>
      <c r="E16" s="220"/>
      <c r="F16" s="220"/>
      <c r="G16" s="220"/>
      <c r="H16" s="220"/>
      <c r="I16" s="220"/>
      <c r="J16" s="220"/>
      <c r="K16" s="219" t="s">
        <v>29</v>
      </c>
      <c r="L16" s="219" t="s">
        <v>41</v>
      </c>
    </row>
    <row r="17" spans="1:12" ht="24.75" customHeight="1">
      <c r="A17" s="219" t="s">
        <v>44</v>
      </c>
      <c r="B17" s="220" t="s">
        <v>45</v>
      </c>
      <c r="C17" s="220"/>
      <c r="D17" s="220"/>
      <c r="E17" s="220"/>
      <c r="F17" s="220"/>
      <c r="G17" s="220"/>
      <c r="H17" s="220"/>
      <c r="I17" s="220"/>
      <c r="J17" s="220"/>
      <c r="K17" s="219" t="s">
        <v>29</v>
      </c>
      <c r="L17" s="219" t="s">
        <v>41</v>
      </c>
    </row>
    <row r="18" spans="1:12" ht="24.75" customHeight="1">
      <c r="A18" s="219" t="s">
        <v>46</v>
      </c>
      <c r="B18" s="220" t="s">
        <v>47</v>
      </c>
      <c r="C18" s="220"/>
      <c r="D18" s="220"/>
      <c r="E18" s="220"/>
      <c r="F18" s="220"/>
      <c r="G18" s="220"/>
      <c r="H18" s="220"/>
      <c r="I18" s="220"/>
      <c r="J18" s="220"/>
      <c r="K18" s="219"/>
      <c r="L18" s="22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zoomScale="115" zoomScaleNormal="115" workbookViewId="0" topLeftCell="A1">
      <selection activeCell="J11" sqref="J11"/>
    </sheetView>
  </sheetViews>
  <sheetFormatPr defaultColWidth="9.16015625" defaultRowHeight="12.75" customHeight="1"/>
  <cols>
    <col min="1" max="1" width="40.5" style="0" customWidth="1"/>
    <col min="2" max="2" width="23.33203125" style="204" customWidth="1"/>
    <col min="3" max="3" width="41" style="0" customWidth="1"/>
    <col min="4" max="4" width="28.66015625" style="204" customWidth="1"/>
    <col min="5" max="5" width="43" style="0" customWidth="1"/>
    <col min="6" max="6" width="24.16015625" style="205" customWidth="1"/>
  </cols>
  <sheetData>
    <row r="1" spans="1:6" ht="13.5" customHeight="1">
      <c r="A1" s="121" t="s">
        <v>10</v>
      </c>
      <c r="B1" s="128"/>
      <c r="C1" s="122"/>
      <c r="D1" s="128"/>
      <c r="E1" s="122"/>
      <c r="F1" s="206"/>
    </row>
    <row r="2" spans="1:6" ht="16.5" customHeight="1">
      <c r="A2" s="187" t="s">
        <v>11</v>
      </c>
      <c r="B2" s="187"/>
      <c r="C2" s="187"/>
      <c r="D2" s="187"/>
      <c r="E2" s="187"/>
      <c r="F2" s="187"/>
    </row>
    <row r="3" spans="1:6" ht="15" customHeight="1">
      <c r="A3" s="126"/>
      <c r="B3" s="126"/>
      <c r="C3" s="127"/>
      <c r="D3" s="207"/>
      <c r="E3" s="128"/>
      <c r="F3" s="128" t="s">
        <v>48</v>
      </c>
    </row>
    <row r="4" spans="1:6" ht="18.75" customHeight="1">
      <c r="A4" s="129" t="s">
        <v>49</v>
      </c>
      <c r="B4" s="129"/>
      <c r="C4" s="129" t="s">
        <v>50</v>
      </c>
      <c r="D4" s="129"/>
      <c r="E4" s="129"/>
      <c r="F4" s="129"/>
    </row>
    <row r="5" spans="1:6" ht="18.75" customHeight="1">
      <c r="A5" s="129" t="s">
        <v>51</v>
      </c>
      <c r="B5" s="129" t="s">
        <v>52</v>
      </c>
      <c r="C5" s="129" t="s">
        <v>53</v>
      </c>
      <c r="D5" s="130" t="s">
        <v>52</v>
      </c>
      <c r="E5" s="129" t="s">
        <v>54</v>
      </c>
      <c r="F5" s="129" t="s">
        <v>52</v>
      </c>
    </row>
    <row r="6" spans="1:6" ht="18.75" customHeight="1">
      <c r="A6" s="189" t="s">
        <v>55</v>
      </c>
      <c r="B6" s="136">
        <f>1464.510087+1254.110113+718.559696+749.919454+643.254873+279.323899+1424.649696+769.41293+410.905794+2861.86</f>
        <v>10576.506542000001</v>
      </c>
      <c r="C6" s="189" t="s">
        <v>55</v>
      </c>
      <c r="D6" s="136">
        <f>SUM(D7:D34)</f>
        <v>10576.506542000001</v>
      </c>
      <c r="E6" s="138" t="s">
        <v>55</v>
      </c>
      <c r="F6" s="136">
        <f>F7+F12</f>
        <v>10576.506542</v>
      </c>
    </row>
    <row r="7" spans="1:6" ht="18.75" customHeight="1">
      <c r="A7" s="131" t="s">
        <v>56</v>
      </c>
      <c r="B7" s="136">
        <v>10576.506542</v>
      </c>
      <c r="C7" s="190" t="s">
        <v>57</v>
      </c>
      <c r="D7" s="192"/>
      <c r="E7" s="138" t="s">
        <v>58</v>
      </c>
      <c r="F7" s="136">
        <f>F8+F9+F10</f>
        <v>6480.058342</v>
      </c>
    </row>
    <row r="8" spans="1:8" ht="18.75" customHeight="1">
      <c r="A8" s="131" t="s">
        <v>59</v>
      </c>
      <c r="B8" s="136">
        <v>10576.506542000001</v>
      </c>
      <c r="C8" s="190" t="s">
        <v>60</v>
      </c>
      <c r="D8" s="139"/>
      <c r="E8" s="138" t="s">
        <v>61</v>
      </c>
      <c r="F8" s="136">
        <v>6277.178736</v>
      </c>
      <c r="H8" s="69"/>
    </row>
    <row r="9" spans="1:6" ht="18.75" customHeight="1">
      <c r="A9" s="191" t="s">
        <v>62</v>
      </c>
      <c r="B9" s="139">
        <v>4096.4482</v>
      </c>
      <c r="C9" s="190" t="s">
        <v>63</v>
      </c>
      <c r="D9" s="113"/>
      <c r="E9" s="138" t="s">
        <v>64</v>
      </c>
      <c r="F9" s="192">
        <f>20.894203+9.9967+4.107614+5.864746+6.062917+2.515294+6.4517+7.913934+2.966328+15</f>
        <v>81.773436</v>
      </c>
    </row>
    <row r="10" spans="1:6" ht="18.75" customHeight="1">
      <c r="A10" s="131" t="s">
        <v>65</v>
      </c>
      <c r="B10" s="192"/>
      <c r="C10" s="190" t="s">
        <v>66</v>
      </c>
      <c r="D10" s="139"/>
      <c r="E10" s="138" t="s">
        <v>67</v>
      </c>
      <c r="F10" s="192">
        <f>24.459099+7.3133+17.61758+8.320091+7.21377+56.18233</f>
        <v>121.10616999999999</v>
      </c>
    </row>
    <row r="11" spans="1:6" ht="18.75" customHeight="1">
      <c r="A11" s="131" t="s">
        <v>68</v>
      </c>
      <c r="B11" s="139"/>
      <c r="C11" s="190" t="s">
        <v>69</v>
      </c>
      <c r="D11" s="139">
        <f>1254.110113+718.559696+749.919454+643.254873+279.323899+1424.649696+769.41293+410.905794+913.4858-264.945888+3.442032</f>
        <v>6902.118399</v>
      </c>
      <c r="E11" s="138" t="s">
        <v>70</v>
      </c>
      <c r="F11" s="139"/>
    </row>
    <row r="12" spans="1:6" ht="18.75" customHeight="1">
      <c r="A12" s="131" t="s">
        <v>71</v>
      </c>
      <c r="B12" s="139"/>
      <c r="C12" s="190" t="s">
        <v>72</v>
      </c>
      <c r="D12" s="114"/>
      <c r="E12" s="138" t="s">
        <v>73</v>
      </c>
      <c r="F12" s="136">
        <f>F14</f>
        <v>4096.4482</v>
      </c>
    </row>
    <row r="13" spans="1:6" ht="18.75" customHeight="1">
      <c r="A13" s="131" t="s">
        <v>74</v>
      </c>
      <c r="B13" s="139"/>
      <c r="C13" s="190" t="s">
        <v>75</v>
      </c>
      <c r="D13" s="113">
        <v>33</v>
      </c>
      <c r="E13" s="138" t="s">
        <v>61</v>
      </c>
      <c r="F13" s="139"/>
    </row>
    <row r="14" spans="1:6" ht="18.75" customHeight="1">
      <c r="A14" s="131" t="s">
        <v>76</v>
      </c>
      <c r="B14" s="139"/>
      <c r="C14" s="190" t="s">
        <v>77</v>
      </c>
      <c r="D14" s="113">
        <v>441.582255</v>
      </c>
      <c r="E14" s="138" t="s">
        <v>64</v>
      </c>
      <c r="F14" s="139">
        <f>1317.2058+307.625+290.2444+112+48.225+112.306+607.642+256.2+248+797</f>
        <v>4096.4482</v>
      </c>
    </row>
    <row r="15" spans="1:6" ht="18.75" customHeight="1">
      <c r="A15" s="131" t="s">
        <v>78</v>
      </c>
      <c r="B15" s="139"/>
      <c r="C15" s="190" t="s">
        <v>79</v>
      </c>
      <c r="D15" s="113"/>
      <c r="E15" s="138" t="s">
        <v>80</v>
      </c>
      <c r="F15" s="192"/>
    </row>
    <row r="16" spans="1:6" ht="18.75" customHeight="1">
      <c r="A16" s="194" t="s">
        <v>81</v>
      </c>
      <c r="B16" s="139"/>
      <c r="C16" s="190" t="s">
        <v>82</v>
      </c>
      <c r="D16" s="113">
        <v>2861.86</v>
      </c>
      <c r="E16" s="138" t="s">
        <v>83</v>
      </c>
      <c r="F16" s="192"/>
    </row>
    <row r="17" spans="1:6" ht="18.75" customHeight="1">
      <c r="A17" s="194" t="s">
        <v>84</v>
      </c>
      <c r="B17" s="139"/>
      <c r="C17" s="190" t="s">
        <v>85</v>
      </c>
      <c r="D17" s="113"/>
      <c r="E17" s="138" t="s">
        <v>86</v>
      </c>
      <c r="F17" s="192"/>
    </row>
    <row r="18" spans="1:6" ht="18.75" customHeight="1">
      <c r="A18" s="194"/>
      <c r="B18" s="208"/>
      <c r="C18" s="190" t="s">
        <v>87</v>
      </c>
      <c r="D18" s="113"/>
      <c r="E18" s="138" t="s">
        <v>88</v>
      </c>
      <c r="F18" s="192"/>
    </row>
    <row r="19" spans="1:6" ht="18.75" customHeight="1">
      <c r="A19" s="140"/>
      <c r="B19" s="209"/>
      <c r="C19" s="190" t="s">
        <v>89</v>
      </c>
      <c r="D19" s="113">
        <v>73</v>
      </c>
      <c r="E19" s="138" t="s">
        <v>90</v>
      </c>
      <c r="F19" s="192"/>
    </row>
    <row r="20" spans="1:6" ht="18.75" customHeight="1">
      <c r="A20" s="140"/>
      <c r="B20" s="208"/>
      <c r="C20" s="190" t="s">
        <v>91</v>
      </c>
      <c r="D20" s="113"/>
      <c r="E20" s="138" t="s">
        <v>92</v>
      </c>
      <c r="F20" s="192"/>
    </row>
    <row r="21" spans="1:6" ht="18.75" customHeight="1">
      <c r="A21" s="81"/>
      <c r="B21" s="208"/>
      <c r="C21" s="190" t="s">
        <v>93</v>
      </c>
      <c r="D21" s="113"/>
      <c r="E21" s="138" t="s">
        <v>94</v>
      </c>
      <c r="F21" s="192"/>
    </row>
    <row r="22" spans="1:6" ht="18.75" customHeight="1">
      <c r="A22" s="82"/>
      <c r="B22" s="208"/>
      <c r="C22" s="190" t="s">
        <v>95</v>
      </c>
      <c r="D22" s="113"/>
      <c r="E22" s="138" t="s">
        <v>96</v>
      </c>
      <c r="F22" s="192"/>
    </row>
    <row r="23" spans="1:6" ht="18.75" customHeight="1">
      <c r="A23" s="196"/>
      <c r="B23" s="208"/>
      <c r="C23" s="190" t="s">
        <v>97</v>
      </c>
      <c r="D23" s="113"/>
      <c r="E23" s="142" t="s">
        <v>98</v>
      </c>
      <c r="F23" s="139"/>
    </row>
    <row r="24" spans="1:6" ht="18.75" customHeight="1">
      <c r="A24" s="196"/>
      <c r="B24" s="208"/>
      <c r="C24" s="190" t="s">
        <v>99</v>
      </c>
      <c r="D24" s="113"/>
      <c r="E24" s="142" t="s">
        <v>100</v>
      </c>
      <c r="F24" s="139"/>
    </row>
    <row r="25" spans="1:7" ht="18.75" customHeight="1">
      <c r="A25" s="196"/>
      <c r="B25" s="208"/>
      <c r="C25" s="190" t="s">
        <v>101</v>
      </c>
      <c r="D25" s="113"/>
      <c r="E25" s="142" t="s">
        <v>102</v>
      </c>
      <c r="F25" s="139"/>
      <c r="G25" s="69"/>
    </row>
    <row r="26" spans="1:8" ht="18.75" customHeight="1">
      <c r="A26" s="196"/>
      <c r="B26" s="208"/>
      <c r="C26" s="190" t="s">
        <v>103</v>
      </c>
      <c r="D26" s="113">
        <v>264.945888</v>
      </c>
      <c r="E26" s="142"/>
      <c r="F26" s="139"/>
      <c r="G26" s="69"/>
      <c r="H26" s="69"/>
    </row>
    <row r="27" spans="1:8" ht="18.75" customHeight="1">
      <c r="A27" s="82"/>
      <c r="B27" s="209"/>
      <c r="C27" s="190" t="s">
        <v>104</v>
      </c>
      <c r="D27" s="139"/>
      <c r="E27" s="138"/>
      <c r="F27" s="139"/>
      <c r="G27" s="69"/>
      <c r="H27" s="69"/>
    </row>
    <row r="28" spans="1:8" ht="18.75" customHeight="1">
      <c r="A28" s="196"/>
      <c r="B28" s="208"/>
      <c r="C28" s="190" t="s">
        <v>105</v>
      </c>
      <c r="D28" s="139"/>
      <c r="E28" s="138"/>
      <c r="F28" s="139"/>
      <c r="G28" s="69"/>
      <c r="H28" s="69"/>
    </row>
    <row r="29" spans="1:8" ht="18.75" customHeight="1">
      <c r="A29" s="82"/>
      <c r="B29" s="209"/>
      <c r="C29" s="190" t="s">
        <v>106</v>
      </c>
      <c r="D29" s="139"/>
      <c r="E29" s="138"/>
      <c r="F29" s="139"/>
      <c r="G29" s="69"/>
      <c r="H29" s="69"/>
    </row>
    <row r="30" spans="1:7" ht="18.75" customHeight="1">
      <c r="A30" s="82"/>
      <c r="B30" s="208"/>
      <c r="C30" s="190" t="s">
        <v>107</v>
      </c>
      <c r="D30" s="139"/>
      <c r="E30" s="138"/>
      <c r="F30" s="139"/>
      <c r="G30" s="69"/>
    </row>
    <row r="31" spans="1:7" ht="18.75" customHeight="1">
      <c r="A31" s="82"/>
      <c r="B31" s="208"/>
      <c r="C31" s="190" t="s">
        <v>108</v>
      </c>
      <c r="D31" s="139"/>
      <c r="E31" s="138"/>
      <c r="F31" s="139"/>
      <c r="G31" s="69"/>
    </row>
    <row r="32" spans="1:7" ht="18.75" customHeight="1">
      <c r="A32" s="82"/>
      <c r="B32" s="208"/>
      <c r="C32" s="190" t="s">
        <v>109</v>
      </c>
      <c r="D32" s="139"/>
      <c r="E32" s="138"/>
      <c r="F32" s="139"/>
      <c r="G32" s="69"/>
    </row>
    <row r="33" spans="1:8" ht="18.75" customHeight="1">
      <c r="A33" s="82"/>
      <c r="B33" s="208"/>
      <c r="C33" s="190" t="s">
        <v>110</v>
      </c>
      <c r="D33" s="139"/>
      <c r="E33" s="138"/>
      <c r="F33" s="139"/>
      <c r="G33" s="69"/>
      <c r="H33" s="69"/>
    </row>
    <row r="34" spans="1:7" ht="18.75" customHeight="1">
      <c r="A34" s="81"/>
      <c r="B34" s="208"/>
      <c r="C34" s="190" t="s">
        <v>111</v>
      </c>
      <c r="D34" s="139"/>
      <c r="E34" s="138"/>
      <c r="F34" s="139"/>
      <c r="G34" s="69"/>
    </row>
    <row r="35" spans="1:6" ht="18.75" customHeight="1">
      <c r="A35" s="82"/>
      <c r="B35" s="208"/>
      <c r="C35" s="135"/>
      <c r="D35" s="139"/>
      <c r="E35" s="138"/>
      <c r="F35" s="139"/>
    </row>
    <row r="36" spans="1:6" ht="18.75" customHeight="1">
      <c r="A36" s="82"/>
      <c r="B36" s="208"/>
      <c r="C36" s="133"/>
      <c r="D36" s="210"/>
      <c r="E36" s="138"/>
      <c r="F36" s="139"/>
    </row>
    <row r="37" spans="1:6" ht="18.75" customHeight="1">
      <c r="A37" s="82"/>
      <c r="B37" s="208"/>
      <c r="C37" s="133"/>
      <c r="D37" s="210"/>
      <c r="E37" s="138"/>
      <c r="F37" s="144"/>
    </row>
    <row r="38" spans="1:6" ht="18.75" customHeight="1">
      <c r="A38" s="130" t="s">
        <v>112</v>
      </c>
      <c r="B38" s="145">
        <f>SUM(B6,B18)</f>
        <v>10576.506542000001</v>
      </c>
      <c r="C38" s="130" t="s">
        <v>113</v>
      </c>
      <c r="D38" s="145">
        <f>SUM(D6,D35)</f>
        <v>10576.506542000001</v>
      </c>
      <c r="E38" s="130" t="s">
        <v>113</v>
      </c>
      <c r="F38" s="147">
        <f>SUM(F6,F26)</f>
        <v>10576.506542</v>
      </c>
    </row>
    <row r="39" spans="1:6" ht="18.75" customHeight="1">
      <c r="A39" s="195" t="s">
        <v>114</v>
      </c>
      <c r="B39" s="208"/>
      <c r="C39" s="194" t="s">
        <v>115</v>
      </c>
      <c r="D39" s="210">
        <f>SUM(B45)-SUM(D38)-SUM(D40)</f>
        <v>0</v>
      </c>
      <c r="E39" s="194" t="s">
        <v>115</v>
      </c>
      <c r="F39" s="144">
        <f>D39</f>
        <v>0</v>
      </c>
    </row>
    <row r="40" spans="1:6" ht="18.75" customHeight="1">
      <c r="A40" s="195" t="s">
        <v>116</v>
      </c>
      <c r="B40" s="208"/>
      <c r="C40" s="135" t="s">
        <v>117</v>
      </c>
      <c r="D40" s="139"/>
      <c r="E40" s="135" t="s">
        <v>117</v>
      </c>
      <c r="F40" s="139"/>
    </row>
    <row r="41" spans="1:6" ht="18.75" customHeight="1">
      <c r="A41" s="195" t="s">
        <v>118</v>
      </c>
      <c r="B41" s="211"/>
      <c r="C41" s="200"/>
      <c r="D41" s="210"/>
      <c r="E41" s="82"/>
      <c r="F41" s="210"/>
    </row>
    <row r="42" spans="1:6" ht="18.75" customHeight="1">
      <c r="A42" s="195" t="s">
        <v>119</v>
      </c>
      <c r="B42" s="208"/>
      <c r="C42" s="200"/>
      <c r="D42" s="210"/>
      <c r="E42" s="81"/>
      <c r="F42" s="210"/>
    </row>
    <row r="43" spans="1:6" ht="18.75" customHeight="1">
      <c r="A43" s="195" t="s">
        <v>120</v>
      </c>
      <c r="B43" s="208"/>
      <c r="C43" s="200"/>
      <c r="D43" s="212"/>
      <c r="E43" s="82"/>
      <c r="F43" s="210"/>
    </row>
    <row r="44" spans="1:6" ht="18.75" customHeight="1">
      <c r="A44" s="82"/>
      <c r="B44" s="208"/>
      <c r="C44" s="81"/>
      <c r="D44" s="212"/>
      <c r="E44" s="81"/>
      <c r="F44" s="212"/>
    </row>
    <row r="45" spans="1:6" ht="18.75" customHeight="1">
      <c r="A45" s="129" t="s">
        <v>121</v>
      </c>
      <c r="B45" s="145">
        <f>SUM(B38,B39,B40)</f>
        <v>10576.506542000001</v>
      </c>
      <c r="C45" s="202" t="s">
        <v>122</v>
      </c>
      <c r="D45" s="146">
        <f>SUM(D38,D39,D40)</f>
        <v>10576.506542000001</v>
      </c>
      <c r="E45" s="129" t="s">
        <v>122</v>
      </c>
      <c r="F45" s="147">
        <f>SUM(F38,F39,F40)</f>
        <v>10576.506542</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G21" sqref="G2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9" t="s">
        <v>13</v>
      </c>
      <c r="B1" s="69"/>
      <c r="C1" s="69"/>
    </row>
    <row r="2" spans="1:16" ht="35.25" customHeight="1">
      <c r="A2" s="187" t="s">
        <v>14</v>
      </c>
      <c r="B2" s="187"/>
      <c r="C2" s="187"/>
      <c r="D2" s="187"/>
      <c r="E2" s="187"/>
      <c r="F2" s="187"/>
      <c r="G2" s="187"/>
      <c r="H2" s="187"/>
      <c r="I2" s="187"/>
      <c r="J2" s="187"/>
      <c r="K2" s="187"/>
      <c r="L2" s="187"/>
      <c r="M2" s="187"/>
      <c r="N2" s="187"/>
      <c r="O2" s="187"/>
      <c r="P2" s="96"/>
    </row>
    <row r="3" ht="21.75" customHeight="1">
      <c r="O3" s="3" t="s">
        <v>48</v>
      </c>
    </row>
    <row r="4" spans="1:15" ht="18" customHeight="1">
      <c r="A4" s="71" t="s">
        <v>123</v>
      </c>
      <c r="B4" s="71" t="s">
        <v>124</v>
      </c>
      <c r="C4" s="71" t="s">
        <v>125</v>
      </c>
      <c r="D4" s="71" t="s">
        <v>126</v>
      </c>
      <c r="E4" s="71"/>
      <c r="F4" s="71"/>
      <c r="G4" s="71"/>
      <c r="H4" s="71"/>
      <c r="I4" s="71"/>
      <c r="J4" s="71"/>
      <c r="K4" s="71"/>
      <c r="L4" s="71"/>
      <c r="M4" s="71"/>
      <c r="N4" s="71"/>
      <c r="O4" s="84" t="s">
        <v>127</v>
      </c>
    </row>
    <row r="5" spans="1:15" ht="22.5" customHeight="1">
      <c r="A5" s="71"/>
      <c r="B5" s="71"/>
      <c r="C5" s="71"/>
      <c r="D5" s="76" t="s">
        <v>128</v>
      </c>
      <c r="E5" s="76" t="s">
        <v>129</v>
      </c>
      <c r="F5" s="76"/>
      <c r="G5" s="76" t="s">
        <v>130</v>
      </c>
      <c r="H5" s="76" t="s">
        <v>131</v>
      </c>
      <c r="I5" s="76" t="s">
        <v>132</v>
      </c>
      <c r="J5" s="76" t="s">
        <v>133</v>
      </c>
      <c r="K5" s="76" t="s">
        <v>134</v>
      </c>
      <c r="L5" s="76" t="s">
        <v>114</v>
      </c>
      <c r="M5" s="76" t="s">
        <v>118</v>
      </c>
      <c r="N5" s="76" t="s">
        <v>135</v>
      </c>
      <c r="O5" s="85"/>
    </row>
    <row r="6" spans="1:15" ht="33.75" customHeight="1">
      <c r="A6" s="71"/>
      <c r="B6" s="71"/>
      <c r="C6" s="71"/>
      <c r="D6" s="76"/>
      <c r="E6" s="76" t="s">
        <v>136</v>
      </c>
      <c r="F6" s="76" t="s">
        <v>137</v>
      </c>
      <c r="G6" s="76"/>
      <c r="H6" s="76"/>
      <c r="I6" s="76"/>
      <c r="J6" s="76"/>
      <c r="K6" s="76"/>
      <c r="L6" s="76"/>
      <c r="M6" s="76"/>
      <c r="N6" s="76"/>
      <c r="O6" s="86"/>
    </row>
    <row r="7" spans="1:15" ht="18" customHeight="1">
      <c r="A7" s="79" t="s">
        <v>138</v>
      </c>
      <c r="B7" s="79" t="s">
        <v>138</v>
      </c>
      <c r="C7" s="79">
        <v>1</v>
      </c>
      <c r="D7" s="79">
        <v>2</v>
      </c>
      <c r="E7" s="79">
        <v>3</v>
      </c>
      <c r="F7" s="79">
        <v>4</v>
      </c>
      <c r="G7" s="79">
        <v>5</v>
      </c>
      <c r="H7" s="79">
        <v>6</v>
      </c>
      <c r="I7" s="79">
        <v>7</v>
      </c>
      <c r="J7" s="79">
        <v>8</v>
      </c>
      <c r="K7" s="79">
        <v>9</v>
      </c>
      <c r="L7" s="79">
        <v>10</v>
      </c>
      <c r="M7" s="79">
        <v>11</v>
      </c>
      <c r="N7" s="79">
        <v>12</v>
      </c>
      <c r="O7" s="79">
        <v>13</v>
      </c>
    </row>
    <row r="8" spans="1:15" s="3" customFormat="1" ht="33" customHeight="1">
      <c r="A8" s="203">
        <v>997</v>
      </c>
      <c r="B8" s="78" t="s">
        <v>139</v>
      </c>
      <c r="C8" s="136">
        <v>10576.506542</v>
      </c>
      <c r="D8" s="136">
        <v>10576.506542</v>
      </c>
      <c r="E8" s="136">
        <v>10576.506542</v>
      </c>
      <c r="F8" s="139">
        <v>4096.4482</v>
      </c>
      <c r="G8" s="203"/>
      <c r="H8" s="203"/>
      <c r="I8" s="203"/>
      <c r="J8" s="203"/>
      <c r="K8" s="203"/>
      <c r="L8" s="203"/>
      <c r="M8" s="203"/>
      <c r="N8" s="203"/>
      <c r="O8" s="203"/>
    </row>
    <row r="9" spans="1:15" s="3" customFormat="1" ht="18" customHeight="1">
      <c r="A9" s="203"/>
      <c r="B9" s="203"/>
      <c r="C9" s="203"/>
      <c r="D9" s="203"/>
      <c r="E9" s="203"/>
      <c r="F9" s="203"/>
      <c r="G9" s="203"/>
      <c r="H9" s="203"/>
      <c r="I9" s="203"/>
      <c r="J9" s="203"/>
      <c r="K9" s="203"/>
      <c r="L9" s="203"/>
      <c r="M9" s="203"/>
      <c r="N9" s="203"/>
      <c r="O9" s="203"/>
    </row>
    <row r="10" spans="1:15" s="3" customFormat="1" ht="18" customHeight="1">
      <c r="A10" s="203"/>
      <c r="B10" s="203"/>
      <c r="C10" s="203"/>
      <c r="D10" s="203"/>
      <c r="E10" s="203"/>
      <c r="F10" s="203"/>
      <c r="G10" s="203"/>
      <c r="H10" s="203"/>
      <c r="I10" s="203"/>
      <c r="J10" s="157"/>
      <c r="K10" s="157"/>
      <c r="L10" s="157"/>
      <c r="M10" s="157"/>
      <c r="N10" s="203"/>
      <c r="O10" s="203"/>
    </row>
    <row r="11" spans="1:15" s="3" customFormat="1" ht="18" customHeight="1">
      <c r="A11" s="203"/>
      <c r="B11" s="157"/>
      <c r="C11" s="157"/>
      <c r="D11" s="203"/>
      <c r="E11" s="203"/>
      <c r="F11" s="203"/>
      <c r="G11" s="203"/>
      <c r="H11" s="157"/>
      <c r="I11" s="157"/>
      <c r="J11" s="157"/>
      <c r="K11" s="157"/>
      <c r="L11" s="157"/>
      <c r="M11" s="157"/>
      <c r="N11" s="203"/>
      <c r="O11" s="203"/>
    </row>
    <row r="12" spans="1:15" s="3" customFormat="1" ht="18" customHeight="1">
      <c r="A12" s="203"/>
      <c r="B12" s="203"/>
      <c r="C12" s="203"/>
      <c r="D12" s="203"/>
      <c r="E12" s="203"/>
      <c r="F12" s="203"/>
      <c r="G12" s="203"/>
      <c r="H12" s="157"/>
      <c r="I12" s="157"/>
      <c r="J12" s="157"/>
      <c r="K12" s="157"/>
      <c r="L12" s="157"/>
      <c r="M12" s="157"/>
      <c r="N12" s="203"/>
      <c r="O12" s="203"/>
    </row>
    <row r="13" spans="2:16" ht="12.75" customHeight="1">
      <c r="B13" s="69"/>
      <c r="C13" s="69"/>
      <c r="D13" s="69"/>
      <c r="E13" s="69"/>
      <c r="F13" s="69"/>
      <c r="G13" s="69"/>
      <c r="H13" s="69"/>
      <c r="I13" s="69"/>
      <c r="N13" s="69"/>
      <c r="O13" s="69"/>
      <c r="P13" s="69"/>
    </row>
    <row r="14" spans="2:16" ht="12.75" customHeight="1">
      <c r="B14" s="69"/>
      <c r="C14" s="69"/>
      <c r="D14" s="69"/>
      <c r="E14" s="69"/>
      <c r="F14" s="69"/>
      <c r="G14" s="69"/>
      <c r="H14" s="69"/>
      <c r="N14" s="69"/>
      <c r="O14" s="69"/>
      <c r="P14" s="69"/>
    </row>
    <row r="15" spans="4:16" ht="12.75" customHeight="1">
      <c r="D15" s="69"/>
      <c r="E15" s="69"/>
      <c r="F15" s="69"/>
      <c r="N15" s="69"/>
      <c r="O15" s="69"/>
      <c r="P15" s="69"/>
    </row>
    <row r="16" spans="4:16" ht="12.75" customHeight="1">
      <c r="D16" s="69"/>
      <c r="E16" s="69"/>
      <c r="F16" s="69"/>
      <c r="G16" s="69"/>
      <c r="L16" s="69"/>
      <c r="N16" s="69"/>
      <c r="O16" s="69"/>
      <c r="P16" s="69"/>
    </row>
    <row r="17" spans="7:16" ht="12.75" customHeight="1">
      <c r="G17" s="69"/>
      <c r="M17" s="69"/>
      <c r="N17" s="69"/>
      <c r="O17" s="69"/>
      <c r="P17" s="69"/>
    </row>
    <row r="18" spans="13:16" ht="12.75" customHeight="1">
      <c r="M18" s="69"/>
      <c r="N18" s="69"/>
      <c r="O18" s="69"/>
      <c r="P18" s="69"/>
    </row>
    <row r="19" spans="13:15" ht="12.75" customHeight="1">
      <c r="M19" s="69"/>
      <c r="O19" s="69"/>
    </row>
    <row r="20" spans="13:15" ht="12.75" customHeight="1">
      <c r="M20" s="69"/>
      <c r="N20" s="69"/>
      <c r="O20" s="69"/>
    </row>
    <row r="21" spans="14:15" ht="12.75" customHeight="1">
      <c r="N21" s="69"/>
      <c r="O21" s="6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K14" sqref="K14"/>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9" t="s">
        <v>15</v>
      </c>
      <c r="B1" s="69"/>
      <c r="C1" s="69"/>
    </row>
    <row r="2" spans="1:14" ht="35.25" customHeight="1">
      <c r="A2" s="187" t="s">
        <v>16</v>
      </c>
      <c r="B2" s="187"/>
      <c r="C2" s="187"/>
      <c r="D2" s="187"/>
      <c r="E2" s="187"/>
      <c r="F2" s="187"/>
      <c r="G2" s="187"/>
      <c r="H2" s="187"/>
      <c r="I2" s="187"/>
      <c r="J2" s="187"/>
      <c r="K2" s="187"/>
      <c r="L2" s="187"/>
      <c r="M2" s="187"/>
      <c r="N2" s="96"/>
    </row>
    <row r="3" ht="21.75" customHeight="1">
      <c r="M3" s="87" t="s">
        <v>48</v>
      </c>
    </row>
    <row r="4" spans="1:13" ht="15" customHeight="1">
      <c r="A4" s="71" t="s">
        <v>123</v>
      </c>
      <c r="B4" s="71" t="s">
        <v>124</v>
      </c>
      <c r="C4" s="71" t="s">
        <v>125</v>
      </c>
      <c r="D4" s="71" t="s">
        <v>126</v>
      </c>
      <c r="E4" s="71"/>
      <c r="F4" s="71"/>
      <c r="G4" s="71"/>
      <c r="H4" s="71"/>
      <c r="I4" s="71"/>
      <c r="J4" s="71"/>
      <c r="K4" s="71"/>
      <c r="L4" s="71"/>
      <c r="M4" s="71"/>
    </row>
    <row r="5" spans="1:13" ht="30" customHeight="1">
      <c r="A5" s="71"/>
      <c r="B5" s="71"/>
      <c r="C5" s="71"/>
      <c r="D5" s="76" t="s">
        <v>128</v>
      </c>
      <c r="E5" s="76" t="s">
        <v>140</v>
      </c>
      <c r="F5" s="76"/>
      <c r="G5" s="76" t="s">
        <v>130</v>
      </c>
      <c r="H5" s="76" t="s">
        <v>132</v>
      </c>
      <c r="I5" s="76" t="s">
        <v>133</v>
      </c>
      <c r="J5" s="76" t="s">
        <v>134</v>
      </c>
      <c r="K5" s="76" t="s">
        <v>116</v>
      </c>
      <c r="L5" s="76" t="s">
        <v>127</v>
      </c>
      <c r="M5" s="76" t="s">
        <v>118</v>
      </c>
    </row>
    <row r="6" spans="1:13" ht="40.5" customHeight="1">
      <c r="A6" s="71"/>
      <c r="B6" s="71"/>
      <c r="C6" s="71"/>
      <c r="D6" s="76"/>
      <c r="E6" s="76" t="s">
        <v>136</v>
      </c>
      <c r="F6" s="76" t="s">
        <v>141</v>
      </c>
      <c r="G6" s="76"/>
      <c r="H6" s="76"/>
      <c r="I6" s="76"/>
      <c r="J6" s="76"/>
      <c r="K6" s="76"/>
      <c r="L6" s="76"/>
      <c r="M6" s="76"/>
    </row>
    <row r="7" spans="1:13" ht="18" customHeight="1">
      <c r="A7" s="79" t="s">
        <v>138</v>
      </c>
      <c r="B7" s="79" t="s">
        <v>138</v>
      </c>
      <c r="C7" s="79">
        <v>1</v>
      </c>
      <c r="D7" s="79">
        <v>2</v>
      </c>
      <c r="E7" s="79">
        <v>3</v>
      </c>
      <c r="F7" s="79">
        <v>4</v>
      </c>
      <c r="G7" s="79">
        <v>5</v>
      </c>
      <c r="H7" s="79">
        <v>6</v>
      </c>
      <c r="I7" s="79">
        <v>7</v>
      </c>
      <c r="J7" s="79">
        <v>8</v>
      </c>
      <c r="K7" s="79">
        <v>9</v>
      </c>
      <c r="L7" s="79">
        <v>10</v>
      </c>
      <c r="M7" s="79">
        <v>11</v>
      </c>
    </row>
    <row r="8" spans="1:13" ht="30" customHeight="1">
      <c r="A8" s="203">
        <v>20801</v>
      </c>
      <c r="B8" s="78" t="s">
        <v>139</v>
      </c>
      <c r="C8" s="136">
        <v>10576.506542</v>
      </c>
      <c r="D8" s="136">
        <v>10576.506542</v>
      </c>
      <c r="E8" s="136">
        <v>10576.506542</v>
      </c>
      <c r="F8" s="139">
        <v>4096.4482</v>
      </c>
      <c r="G8" s="81"/>
      <c r="H8" s="81"/>
      <c r="I8" s="81"/>
      <c r="J8" s="81"/>
      <c r="K8" s="81"/>
      <c r="L8" s="81"/>
      <c r="M8" s="81"/>
    </row>
    <row r="9" spans="1:13" ht="18" customHeight="1">
      <c r="A9" s="81"/>
      <c r="B9" s="81"/>
      <c r="C9" s="81"/>
      <c r="D9" s="81"/>
      <c r="E9" s="81"/>
      <c r="F9" s="81"/>
      <c r="G9" s="81"/>
      <c r="H9" s="81"/>
      <c r="I9" s="81"/>
      <c r="J9" s="81"/>
      <c r="K9" s="81"/>
      <c r="L9" s="81"/>
      <c r="M9" s="81"/>
    </row>
    <row r="10" spans="1:13" ht="18" customHeight="1">
      <c r="A10" s="81"/>
      <c r="B10" s="81"/>
      <c r="C10" s="81"/>
      <c r="D10" s="81"/>
      <c r="E10" s="81"/>
      <c r="F10" s="81"/>
      <c r="G10" s="81"/>
      <c r="H10" s="81"/>
      <c r="I10" s="81"/>
      <c r="J10" s="81"/>
      <c r="K10" s="81"/>
      <c r="L10" s="81"/>
      <c r="M10" s="81"/>
    </row>
    <row r="11" spans="1:13" ht="18" customHeight="1">
      <c r="A11" s="81"/>
      <c r="B11" s="81"/>
      <c r="C11" s="81"/>
      <c r="D11" s="81"/>
      <c r="E11" s="81"/>
      <c r="F11" s="81"/>
      <c r="G11" s="81"/>
      <c r="H11" s="81"/>
      <c r="I11" s="82"/>
      <c r="J11" s="81"/>
      <c r="K11" s="81"/>
      <c r="L11" s="81"/>
      <c r="M11" s="81"/>
    </row>
    <row r="12" spans="1:13" ht="18" customHeight="1">
      <c r="A12" s="81"/>
      <c r="B12" s="81"/>
      <c r="C12" s="81"/>
      <c r="D12" s="81"/>
      <c r="E12" s="81"/>
      <c r="F12" s="81"/>
      <c r="G12" s="81"/>
      <c r="H12" s="82"/>
      <c r="I12" s="82"/>
      <c r="J12" s="81"/>
      <c r="K12" s="81"/>
      <c r="L12" s="81"/>
      <c r="M12" s="81"/>
    </row>
    <row r="13" spans="2:14" ht="18" customHeight="1">
      <c r="B13" s="69"/>
      <c r="C13" s="69"/>
      <c r="D13" s="69"/>
      <c r="E13" s="69"/>
      <c r="F13" s="69"/>
      <c r="G13" s="69"/>
      <c r="H13" s="69"/>
      <c r="I13" s="69"/>
      <c r="J13" s="69"/>
      <c r="K13" s="69"/>
      <c r="L13" s="69"/>
      <c r="M13" s="69"/>
      <c r="N13" s="69"/>
    </row>
    <row r="14" spans="2:14" ht="12.75" customHeight="1">
      <c r="B14" s="69"/>
      <c r="C14" s="69"/>
      <c r="D14" s="69"/>
      <c r="E14" s="69"/>
      <c r="F14" s="69"/>
      <c r="G14" s="69"/>
      <c r="H14" s="69"/>
      <c r="J14" s="69"/>
      <c r="K14" s="69"/>
      <c r="L14" s="69"/>
      <c r="N14" s="69"/>
    </row>
    <row r="15" spans="4:14" ht="12.75" customHeight="1">
      <c r="D15" s="69"/>
      <c r="E15" s="69"/>
      <c r="F15" s="69"/>
      <c r="J15" s="69"/>
      <c r="K15" s="69"/>
      <c r="L15" s="69"/>
      <c r="N15" s="69"/>
    </row>
    <row r="16" spans="4:14" ht="12.75" customHeight="1">
      <c r="D16" s="69"/>
      <c r="E16" s="69"/>
      <c r="F16" s="69"/>
      <c r="G16" s="69"/>
      <c r="J16" s="69"/>
      <c r="K16" s="69"/>
      <c r="L16" s="69"/>
      <c r="N16" s="69"/>
    </row>
    <row r="17" spans="7:12" ht="12.75" customHeight="1">
      <c r="G17" s="69"/>
      <c r="J17" s="69"/>
      <c r="K17" s="69"/>
      <c r="L17" s="6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F14" sqref="F1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84" t="s">
        <v>17</v>
      </c>
      <c r="B1" s="185"/>
      <c r="C1" s="185"/>
      <c r="D1" s="185"/>
      <c r="E1" s="185"/>
      <c r="F1" s="186"/>
    </row>
    <row r="2" spans="1:6" ht="15.75" customHeight="1">
      <c r="A2" s="187" t="s">
        <v>18</v>
      </c>
      <c r="B2" s="187"/>
      <c r="C2" s="187"/>
      <c r="D2" s="187"/>
      <c r="E2" s="187"/>
      <c r="F2" s="187"/>
    </row>
    <row r="3" spans="1:6" ht="15" customHeight="1">
      <c r="A3" s="126"/>
      <c r="B3" s="126"/>
      <c r="C3" s="127"/>
      <c r="D3" s="127"/>
      <c r="E3" s="185"/>
      <c r="F3" s="188" t="s">
        <v>48</v>
      </c>
    </row>
    <row r="4" spans="1:6" ht="17.25" customHeight="1">
      <c r="A4" s="129" t="s">
        <v>49</v>
      </c>
      <c r="B4" s="129"/>
      <c r="C4" s="129" t="s">
        <v>50</v>
      </c>
      <c r="D4" s="129"/>
      <c r="E4" s="129"/>
      <c r="F4" s="129"/>
    </row>
    <row r="5" spans="1:6" ht="17.25" customHeight="1">
      <c r="A5" s="129" t="s">
        <v>51</v>
      </c>
      <c r="B5" s="129" t="s">
        <v>52</v>
      </c>
      <c r="C5" s="129" t="s">
        <v>53</v>
      </c>
      <c r="D5" s="130" t="s">
        <v>52</v>
      </c>
      <c r="E5" s="129" t="s">
        <v>54</v>
      </c>
      <c r="F5" s="129" t="s">
        <v>52</v>
      </c>
    </row>
    <row r="6" spans="1:6" ht="17.25" customHeight="1">
      <c r="A6" s="189" t="s">
        <v>142</v>
      </c>
      <c r="B6" s="136">
        <v>10576.506542000001</v>
      </c>
      <c r="C6" s="189" t="s">
        <v>142</v>
      </c>
      <c r="D6" s="139">
        <f>SUM(D7:D34)</f>
        <v>10576.506542000001</v>
      </c>
      <c r="E6" s="138" t="s">
        <v>142</v>
      </c>
      <c r="F6" s="136">
        <f>F7+F12</f>
        <v>10576.506542</v>
      </c>
    </row>
    <row r="7" spans="1:6" ht="17.25" customHeight="1">
      <c r="A7" s="131" t="s">
        <v>143</v>
      </c>
      <c r="B7" s="136">
        <v>10576.506542000001</v>
      </c>
      <c r="C7" s="190" t="s">
        <v>57</v>
      </c>
      <c r="D7" s="139">
        <v>0</v>
      </c>
      <c r="E7" s="138" t="s">
        <v>58</v>
      </c>
      <c r="F7" s="136">
        <f>F8+F9+F10</f>
        <v>6480.058342</v>
      </c>
    </row>
    <row r="8" spans="1:8" ht="17.25" customHeight="1">
      <c r="A8" s="191" t="s">
        <v>144</v>
      </c>
      <c r="B8" s="139">
        <v>4096.4482</v>
      </c>
      <c r="C8" s="190" t="s">
        <v>60</v>
      </c>
      <c r="D8" s="139"/>
      <c r="E8" s="138" t="s">
        <v>61</v>
      </c>
      <c r="F8" s="192">
        <v>6277.178736</v>
      </c>
      <c r="H8" s="69"/>
    </row>
    <row r="9" spans="1:6" ht="17.25" customHeight="1">
      <c r="A9" s="131" t="s">
        <v>145</v>
      </c>
      <c r="B9" s="134"/>
      <c r="C9" s="190" t="s">
        <v>63</v>
      </c>
      <c r="D9" s="139"/>
      <c r="E9" s="138" t="s">
        <v>64</v>
      </c>
      <c r="F9" s="192">
        <v>81.773436</v>
      </c>
    </row>
    <row r="10" spans="1:6" ht="17.25" customHeight="1">
      <c r="A10" s="131" t="s">
        <v>146</v>
      </c>
      <c r="B10" s="134"/>
      <c r="C10" s="190" t="s">
        <v>66</v>
      </c>
      <c r="D10" s="139"/>
      <c r="E10" s="138" t="s">
        <v>67</v>
      </c>
      <c r="F10" s="192">
        <v>121.10616999999999</v>
      </c>
    </row>
    <row r="11" spans="1:6" ht="17.25" customHeight="1">
      <c r="A11" s="131"/>
      <c r="B11" s="134"/>
      <c r="C11" s="190" t="s">
        <v>69</v>
      </c>
      <c r="D11" s="113">
        <v>6902.118399</v>
      </c>
      <c r="E11" s="138" t="s">
        <v>70</v>
      </c>
      <c r="F11" s="134"/>
    </row>
    <row r="12" spans="1:6" ht="17.25" customHeight="1">
      <c r="A12" s="131"/>
      <c r="B12" s="134"/>
      <c r="C12" s="190" t="s">
        <v>72</v>
      </c>
      <c r="D12" s="139"/>
      <c r="E12" s="138" t="s">
        <v>73</v>
      </c>
      <c r="F12" s="136">
        <f>SUM(F13:F22)</f>
        <v>4096.4482</v>
      </c>
    </row>
    <row r="13" spans="1:6" ht="17.25" customHeight="1">
      <c r="A13" s="131"/>
      <c r="B13" s="134"/>
      <c r="C13" s="190" t="s">
        <v>75</v>
      </c>
      <c r="D13" s="113">
        <v>33</v>
      </c>
      <c r="E13" s="193" t="s">
        <v>61</v>
      </c>
      <c r="F13" s="139"/>
    </row>
    <row r="14" spans="1:6" ht="17.25" customHeight="1">
      <c r="A14" s="131"/>
      <c r="B14" s="134"/>
      <c r="C14" s="190" t="s">
        <v>77</v>
      </c>
      <c r="D14" s="113">
        <v>441.582255</v>
      </c>
      <c r="E14" s="193" t="s">
        <v>64</v>
      </c>
      <c r="F14" s="139">
        <v>4096.4482</v>
      </c>
    </row>
    <row r="15" spans="1:6" ht="17.25" customHeight="1">
      <c r="A15" s="194"/>
      <c r="B15" s="134"/>
      <c r="C15" s="190" t="s">
        <v>79</v>
      </c>
      <c r="D15" s="139"/>
      <c r="E15" s="193" t="s">
        <v>80</v>
      </c>
      <c r="F15" s="139"/>
    </row>
    <row r="16" spans="1:6" ht="17.25" customHeight="1">
      <c r="A16" s="194"/>
      <c r="B16" s="134"/>
      <c r="C16" s="190" t="s">
        <v>82</v>
      </c>
      <c r="D16" s="113">
        <v>2861.86</v>
      </c>
      <c r="E16" s="193" t="s">
        <v>83</v>
      </c>
      <c r="F16" s="139"/>
    </row>
    <row r="17" spans="1:6" ht="17.25" customHeight="1">
      <c r="A17" s="194"/>
      <c r="B17" s="134"/>
      <c r="C17" s="190" t="s">
        <v>85</v>
      </c>
      <c r="D17" s="139"/>
      <c r="E17" s="193" t="s">
        <v>86</v>
      </c>
      <c r="F17" s="139"/>
    </row>
    <row r="18" spans="1:6" ht="17.25" customHeight="1">
      <c r="A18" s="194"/>
      <c r="B18" s="132"/>
      <c r="C18" s="190" t="s">
        <v>87</v>
      </c>
      <c r="D18" s="139"/>
      <c r="E18" s="193" t="s">
        <v>88</v>
      </c>
      <c r="F18" s="139"/>
    </row>
    <row r="19" spans="1:6" ht="17.25" customHeight="1">
      <c r="A19" s="140"/>
      <c r="B19" s="141"/>
      <c r="C19" s="190" t="s">
        <v>89</v>
      </c>
      <c r="D19" s="113">
        <v>73</v>
      </c>
      <c r="E19" s="193" t="s">
        <v>90</v>
      </c>
      <c r="F19" s="139"/>
    </row>
    <row r="20" spans="1:6" ht="17.25" customHeight="1">
      <c r="A20" s="140"/>
      <c r="B20" s="132"/>
      <c r="C20" s="190" t="s">
        <v>91</v>
      </c>
      <c r="D20" s="139"/>
      <c r="E20" s="193" t="s">
        <v>92</v>
      </c>
      <c r="F20" s="139"/>
    </row>
    <row r="21" spans="1:6" ht="17.25" customHeight="1">
      <c r="A21" s="81"/>
      <c r="B21" s="132"/>
      <c r="C21" s="190" t="s">
        <v>93</v>
      </c>
      <c r="D21" s="139"/>
      <c r="E21" s="193" t="s">
        <v>94</v>
      </c>
      <c r="F21" s="139"/>
    </row>
    <row r="22" spans="1:6" ht="17.25" customHeight="1">
      <c r="A22" s="82"/>
      <c r="B22" s="132"/>
      <c r="C22" s="190" t="s">
        <v>95</v>
      </c>
      <c r="D22" s="139"/>
      <c r="E22" s="195" t="s">
        <v>96</v>
      </c>
      <c r="F22" s="139"/>
    </row>
    <row r="23" spans="1:6" ht="17.25" customHeight="1">
      <c r="A23" s="196"/>
      <c r="B23" s="132"/>
      <c r="C23" s="190" t="s">
        <v>97</v>
      </c>
      <c r="D23" s="139"/>
      <c r="E23" s="142" t="s">
        <v>98</v>
      </c>
      <c r="F23" s="134"/>
    </row>
    <row r="24" spans="1:6" ht="17.25" customHeight="1">
      <c r="A24" s="196"/>
      <c r="B24" s="132"/>
      <c r="C24" s="190" t="s">
        <v>99</v>
      </c>
      <c r="D24" s="139"/>
      <c r="E24" s="142" t="s">
        <v>100</v>
      </c>
      <c r="F24" s="134"/>
    </row>
    <row r="25" spans="1:7" ht="17.25" customHeight="1">
      <c r="A25" s="196"/>
      <c r="B25" s="132"/>
      <c r="C25" s="190" t="s">
        <v>101</v>
      </c>
      <c r="D25" s="139"/>
      <c r="E25" s="142" t="s">
        <v>102</v>
      </c>
      <c r="F25" s="134"/>
      <c r="G25" s="69"/>
    </row>
    <row r="26" spans="1:8" ht="17.25" customHeight="1">
      <c r="A26" s="196"/>
      <c r="B26" s="132"/>
      <c r="C26" s="190" t="s">
        <v>103</v>
      </c>
      <c r="D26" s="113">
        <v>264.945888</v>
      </c>
      <c r="E26" s="138"/>
      <c r="F26" s="134"/>
      <c r="G26" s="69"/>
      <c r="H26" s="69"/>
    </row>
    <row r="27" spans="1:8" ht="17.25" customHeight="1">
      <c r="A27" s="82"/>
      <c r="B27" s="141"/>
      <c r="C27" s="190" t="s">
        <v>104</v>
      </c>
      <c r="D27" s="139"/>
      <c r="E27" s="138"/>
      <c r="F27" s="134"/>
      <c r="G27" s="69"/>
      <c r="H27" s="69"/>
    </row>
    <row r="28" spans="1:8" ht="17.25" customHeight="1">
      <c r="A28" s="196"/>
      <c r="B28" s="132"/>
      <c r="C28" s="190" t="s">
        <v>105</v>
      </c>
      <c r="D28" s="139"/>
      <c r="E28" s="138"/>
      <c r="F28" s="134"/>
      <c r="G28" s="69"/>
      <c r="H28" s="69"/>
    </row>
    <row r="29" spans="1:8" ht="17.25" customHeight="1">
      <c r="A29" s="82"/>
      <c r="B29" s="141"/>
      <c r="C29" s="190" t="s">
        <v>106</v>
      </c>
      <c r="D29" s="139"/>
      <c r="E29" s="138"/>
      <c r="F29" s="134"/>
      <c r="G29" s="69"/>
      <c r="H29" s="69"/>
    </row>
    <row r="30" spans="1:7" ht="17.25" customHeight="1">
      <c r="A30" s="82"/>
      <c r="B30" s="132"/>
      <c r="C30" s="190" t="s">
        <v>107</v>
      </c>
      <c r="D30" s="134"/>
      <c r="E30" s="138"/>
      <c r="F30" s="134"/>
      <c r="G30" s="69"/>
    </row>
    <row r="31" spans="1:6" ht="17.25" customHeight="1">
      <c r="A31" s="82"/>
      <c r="B31" s="132"/>
      <c r="C31" s="190" t="s">
        <v>108</v>
      </c>
      <c r="D31" s="134"/>
      <c r="E31" s="138"/>
      <c r="F31" s="134"/>
    </row>
    <row r="32" spans="1:6" ht="17.25" customHeight="1">
      <c r="A32" s="82"/>
      <c r="B32" s="132"/>
      <c r="C32" s="190" t="s">
        <v>109</v>
      </c>
      <c r="D32" s="134"/>
      <c r="E32" s="138"/>
      <c r="F32" s="134"/>
    </row>
    <row r="33" spans="1:8" ht="17.25" customHeight="1">
      <c r="A33" s="82"/>
      <c r="B33" s="132"/>
      <c r="C33" s="190" t="s">
        <v>110</v>
      </c>
      <c r="D33" s="134"/>
      <c r="E33" s="138"/>
      <c r="F33" s="134"/>
      <c r="G33" s="69"/>
      <c r="H33" s="69"/>
    </row>
    <row r="34" spans="1:6" ht="17.25" customHeight="1">
      <c r="A34" s="81"/>
      <c r="B34" s="132"/>
      <c r="C34" s="190" t="s">
        <v>111</v>
      </c>
      <c r="D34" s="134"/>
      <c r="E34" s="138"/>
      <c r="F34" s="134"/>
    </row>
    <row r="35" spans="1:6" ht="17.25" customHeight="1">
      <c r="A35" s="82"/>
      <c r="B35" s="132"/>
      <c r="C35" s="133"/>
      <c r="D35" s="143"/>
      <c r="E35" s="131"/>
      <c r="F35" s="197"/>
    </row>
    <row r="36" spans="1:6" ht="17.25" customHeight="1">
      <c r="A36" s="130" t="s">
        <v>112</v>
      </c>
      <c r="B36" s="145">
        <f>B6</f>
        <v>10576.506542000001</v>
      </c>
      <c r="C36" s="130" t="s">
        <v>113</v>
      </c>
      <c r="D36" s="146">
        <f>D6</f>
        <v>10576.506542000001</v>
      </c>
      <c r="E36" s="130" t="s">
        <v>113</v>
      </c>
      <c r="F36" s="198">
        <f>SUM(F6)</f>
        <v>10576.506542</v>
      </c>
    </row>
    <row r="37" spans="1:6" ht="17.25" customHeight="1">
      <c r="A37" s="190" t="s">
        <v>118</v>
      </c>
      <c r="B37" s="199">
        <f>B38+B39</f>
        <v>0</v>
      </c>
      <c r="C37" s="194" t="s">
        <v>115</v>
      </c>
      <c r="D37" s="143"/>
      <c r="E37" s="194" t="s">
        <v>115</v>
      </c>
      <c r="F37" s="197">
        <f>D37</f>
        <v>0</v>
      </c>
    </row>
    <row r="38" spans="1:6" ht="17.25" customHeight="1">
      <c r="A38" s="190" t="s">
        <v>119</v>
      </c>
      <c r="B38" s="132"/>
      <c r="C38" s="140"/>
      <c r="D38" s="134"/>
      <c r="E38" s="140"/>
      <c r="F38" s="134"/>
    </row>
    <row r="39" spans="1:6" ht="17.25" customHeight="1">
      <c r="A39" s="190" t="s">
        <v>147</v>
      </c>
      <c r="B39" s="132"/>
      <c r="C39" s="200"/>
      <c r="D39" s="201"/>
      <c r="E39" s="82"/>
      <c r="F39" s="143"/>
    </row>
    <row r="40" spans="1:6" ht="17.25" customHeight="1">
      <c r="A40" s="82"/>
      <c r="B40" s="132"/>
      <c r="C40" s="81"/>
      <c r="D40" s="201"/>
      <c r="E40" s="81"/>
      <c r="F40" s="201"/>
    </row>
    <row r="41" spans="1:6" ht="17.25" customHeight="1">
      <c r="A41" s="129" t="s">
        <v>121</v>
      </c>
      <c r="B41" s="145">
        <f>B36+B37</f>
        <v>10576.506542000001</v>
      </c>
      <c r="C41" s="202" t="s">
        <v>122</v>
      </c>
      <c r="D41" s="146">
        <f>D37+D36</f>
        <v>10576.506542000001</v>
      </c>
      <c r="E41" s="129" t="s">
        <v>122</v>
      </c>
      <c r="F41" s="136">
        <f>F36+F37</f>
        <v>10576.506542</v>
      </c>
    </row>
    <row r="42" spans="4:6" ht="12.75" customHeight="1">
      <c r="D42" s="69"/>
      <c r="F42" s="69"/>
    </row>
    <row r="43" spans="4:6" ht="12.75" customHeight="1">
      <c r="D43" s="69"/>
      <c r="F43" s="69"/>
    </row>
    <row r="44" spans="4:6" ht="12.75" customHeight="1">
      <c r="D44" s="69"/>
      <c r="F44" s="69"/>
    </row>
    <row r="45" spans="4:6" ht="12.75" customHeight="1">
      <c r="D45" s="69"/>
      <c r="F45" s="69"/>
    </row>
    <row r="46" spans="4:6" ht="12.75" customHeight="1">
      <c r="D46" s="69"/>
      <c r="F46" s="69"/>
    </row>
    <row r="47" spans="4:6" ht="12.75" customHeight="1">
      <c r="D47" s="69"/>
      <c r="F47" s="69"/>
    </row>
    <row r="48" spans="4:6" ht="12.75" customHeight="1">
      <c r="D48" s="69"/>
      <c r="F48" s="69"/>
    </row>
    <row r="49" spans="4:6" ht="12.75" customHeight="1">
      <c r="D49" s="69"/>
      <c r="F49" s="69"/>
    </row>
    <row r="50" spans="4:6" ht="12.75" customHeight="1">
      <c r="D50" s="69"/>
      <c r="F50" s="69"/>
    </row>
    <row r="51" spans="4:6" ht="12.75" customHeight="1">
      <c r="D51" s="69"/>
      <c r="F51" s="69"/>
    </row>
    <row r="52" spans="4:6" ht="12.75" customHeight="1">
      <c r="D52" s="69"/>
      <c r="F52" s="69"/>
    </row>
    <row r="53" spans="4:6" ht="12.75" customHeight="1">
      <c r="D53" s="69"/>
      <c r="F53" s="69"/>
    </row>
    <row r="54" spans="4:6" ht="12.75" customHeight="1">
      <c r="D54" s="69"/>
      <c r="F54" s="69"/>
    </row>
    <row r="55" ht="12.75" customHeight="1">
      <c r="F55" s="69"/>
    </row>
    <row r="56" ht="12.75" customHeight="1">
      <c r="F56" s="69"/>
    </row>
    <row r="57" ht="12.75" customHeight="1">
      <c r="F57" s="69"/>
    </row>
    <row r="58" ht="12.75" customHeight="1">
      <c r="F58" s="69"/>
    </row>
    <row r="59" ht="12.75" customHeight="1">
      <c r="F59" s="69"/>
    </row>
    <row r="60" ht="12.75" customHeight="1">
      <c r="F60" s="69"/>
    </row>
  </sheetData>
  <sheetProtection/>
  <mergeCells count="4">
    <mergeCell ref="A2:F2"/>
    <mergeCell ref="A3:B3"/>
    <mergeCell ref="A4:B4"/>
    <mergeCell ref="C4:F4"/>
  </mergeCells>
  <printOptions horizontalCentered="1"/>
  <pageMargins left="0.75" right="0.75" top="0.7900000000000001" bottom="1" header="0" footer="0"/>
  <pageSetup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3">
      <selection activeCell="F17" sqref="F1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9" t="s">
        <v>19</v>
      </c>
    </row>
    <row r="2" spans="1:7" ht="28.5" customHeight="1">
      <c r="A2" s="7" t="s">
        <v>20</v>
      </c>
      <c r="B2" s="7"/>
      <c r="C2" s="7"/>
      <c r="D2" s="7"/>
      <c r="E2" s="7"/>
      <c r="F2" s="7"/>
      <c r="G2" s="7"/>
    </row>
    <row r="3" ht="22.5" customHeight="1">
      <c r="G3" s="3" t="s">
        <v>48</v>
      </c>
    </row>
    <row r="4" spans="1:7" ht="23.25" customHeight="1">
      <c r="A4" s="90" t="s">
        <v>148</v>
      </c>
      <c r="B4" s="90" t="s">
        <v>149</v>
      </c>
      <c r="C4" s="90" t="s">
        <v>128</v>
      </c>
      <c r="D4" s="90" t="s">
        <v>150</v>
      </c>
      <c r="E4" s="90" t="s">
        <v>151</v>
      </c>
      <c r="F4" s="90" t="s">
        <v>152</v>
      </c>
      <c r="G4" s="90" t="s">
        <v>153</v>
      </c>
    </row>
    <row r="5" spans="1:7" ht="23.25" customHeight="1">
      <c r="A5" s="156" t="s">
        <v>138</v>
      </c>
      <c r="B5" s="156" t="s">
        <v>138</v>
      </c>
      <c r="C5" s="156">
        <v>1</v>
      </c>
      <c r="D5" s="156">
        <v>2</v>
      </c>
      <c r="E5" s="156">
        <v>3</v>
      </c>
      <c r="F5" s="156">
        <v>4</v>
      </c>
      <c r="G5" s="90" t="s">
        <v>138</v>
      </c>
    </row>
    <row r="6" spans="1:7" ht="18.75" customHeight="1">
      <c r="A6" s="156"/>
      <c r="B6" s="156"/>
      <c r="C6" s="176">
        <f>C7+C15+C18+C28+C25</f>
        <v>10576.506542</v>
      </c>
      <c r="D6" s="177">
        <f>D7+D18+D25</f>
        <v>6398.284905999999</v>
      </c>
      <c r="E6" s="177">
        <f>E7+E18+E25</f>
        <v>81.773436</v>
      </c>
      <c r="F6" s="177">
        <f>F7+F15+F18+F25+F28</f>
        <v>4096.448200000001</v>
      </c>
      <c r="G6" s="90"/>
    </row>
    <row r="7" spans="1:7" ht="18.75" customHeight="1">
      <c r="A7" s="158">
        <v>205</v>
      </c>
      <c r="B7" s="158" t="s">
        <v>154</v>
      </c>
      <c r="C7" s="159">
        <f>C8+C10</f>
        <v>7163.622254999999</v>
      </c>
      <c r="D7" s="159">
        <f>D10</f>
        <v>4222.014821999999</v>
      </c>
      <c r="E7" s="159">
        <f>E10</f>
        <v>45.879233</v>
      </c>
      <c r="F7" s="159">
        <f>F10+F8</f>
        <v>2895.7282000000005</v>
      </c>
      <c r="G7" s="178"/>
    </row>
    <row r="8" spans="1:7" ht="18.75" customHeight="1">
      <c r="A8" s="158">
        <v>20501</v>
      </c>
      <c r="B8" s="158" t="s">
        <v>155</v>
      </c>
      <c r="C8" s="159">
        <v>50</v>
      </c>
      <c r="D8" s="159"/>
      <c r="E8" s="159"/>
      <c r="F8" s="159">
        <v>50</v>
      </c>
      <c r="G8" s="178"/>
    </row>
    <row r="9" spans="1:7" ht="18.75" customHeight="1">
      <c r="A9" s="158">
        <v>2050199</v>
      </c>
      <c r="B9" s="158" t="s">
        <v>156</v>
      </c>
      <c r="C9" s="159">
        <v>50</v>
      </c>
      <c r="D9" s="159"/>
      <c r="E9" s="159"/>
      <c r="F9" s="159">
        <v>50</v>
      </c>
      <c r="G9" s="178"/>
    </row>
    <row r="10" spans="1:7" ht="18.75" customHeight="1">
      <c r="A10" s="158">
        <v>20502</v>
      </c>
      <c r="B10" s="158" t="s">
        <v>157</v>
      </c>
      <c r="C10" s="159">
        <f>SUM(C11:C14)</f>
        <v>7113.622254999999</v>
      </c>
      <c r="D10" s="159">
        <f>SUM(D11:D13)</f>
        <v>4222.014821999999</v>
      </c>
      <c r="E10" s="159">
        <f>SUM(E11:E13)</f>
        <v>45.879233</v>
      </c>
      <c r="F10" s="159">
        <f>SUM(F11:G14)</f>
        <v>2845.7282000000005</v>
      </c>
      <c r="G10" s="178"/>
    </row>
    <row r="11" spans="1:7" ht="18.75" customHeight="1">
      <c r="A11" s="158">
        <v>2050201</v>
      </c>
      <c r="B11" s="158" t="s">
        <v>158</v>
      </c>
      <c r="C11" s="179">
        <f>410.905794+189.5</f>
        <v>600.405794</v>
      </c>
      <c r="D11" s="159">
        <v>159.939466</v>
      </c>
      <c r="E11" s="159">
        <v>2.966328</v>
      </c>
      <c r="F11" s="159">
        <f>248+189.5</f>
        <v>437.5</v>
      </c>
      <c r="G11" s="178"/>
    </row>
    <row r="12" spans="1:7" ht="18.75" customHeight="1">
      <c r="A12" s="158">
        <v>2050202</v>
      </c>
      <c r="B12" s="158" t="s">
        <v>159</v>
      </c>
      <c r="C12" s="179">
        <v>4414.580964999999</v>
      </c>
      <c r="D12" s="159">
        <v>3251.51936</v>
      </c>
      <c r="E12" s="159">
        <f>9.9967+4.107614+5.864746+6.062917+2.515294+7.913934</f>
        <v>36.461205</v>
      </c>
      <c r="F12" s="159">
        <v>1126.6004</v>
      </c>
      <c r="G12" s="155"/>
    </row>
    <row r="13" spans="1:7" ht="18.75" customHeight="1">
      <c r="A13" s="158">
        <v>2050203</v>
      </c>
      <c r="B13" s="158" t="s">
        <v>160</v>
      </c>
      <c r="C13" s="159">
        <f>588.9858+1424.649696</f>
        <v>2013.6354959999999</v>
      </c>
      <c r="D13" s="159">
        <f>803.342226+7.21377</f>
        <v>810.5559959999999</v>
      </c>
      <c r="E13" s="159">
        <v>6.4517</v>
      </c>
      <c r="F13" s="159">
        <f>607.642+588.9858</f>
        <v>1196.6278000000002</v>
      </c>
      <c r="G13" s="178"/>
    </row>
    <row r="14" spans="1:7" ht="18.75" customHeight="1">
      <c r="A14" s="158">
        <v>2050299</v>
      </c>
      <c r="B14" s="158" t="s">
        <v>161</v>
      </c>
      <c r="C14" s="159">
        <v>85</v>
      </c>
      <c r="D14" s="159"/>
      <c r="E14" s="161"/>
      <c r="F14" s="159">
        <v>85</v>
      </c>
      <c r="G14" s="180"/>
    </row>
    <row r="15" spans="1:7" ht="18.75" customHeight="1">
      <c r="A15" s="158">
        <v>207</v>
      </c>
      <c r="B15" s="158" t="s">
        <v>162</v>
      </c>
      <c r="C15" s="159">
        <v>33</v>
      </c>
      <c r="D15" s="159"/>
      <c r="E15" s="159"/>
      <c r="F15" s="159">
        <v>33</v>
      </c>
      <c r="G15" s="180"/>
    </row>
    <row r="16" spans="1:7" ht="18.75" customHeight="1">
      <c r="A16" s="158">
        <v>20701</v>
      </c>
      <c r="B16" s="158" t="s">
        <v>163</v>
      </c>
      <c r="C16" s="159">
        <v>33</v>
      </c>
      <c r="D16" s="159"/>
      <c r="E16" s="159"/>
      <c r="F16" s="159">
        <v>33</v>
      </c>
      <c r="G16" s="180"/>
    </row>
    <row r="17" spans="1:7" ht="18.75" customHeight="1">
      <c r="A17" s="158">
        <v>2070108</v>
      </c>
      <c r="B17" s="158" t="s">
        <v>164</v>
      </c>
      <c r="C17" s="159">
        <v>33</v>
      </c>
      <c r="D17" s="159"/>
      <c r="E17" s="159"/>
      <c r="F17" s="159">
        <v>33</v>
      </c>
      <c r="G17" s="180"/>
    </row>
    <row r="18" spans="1:7" ht="18.75" customHeight="1">
      <c r="A18" s="158">
        <v>208</v>
      </c>
      <c r="B18" s="158" t="s">
        <v>165</v>
      </c>
      <c r="C18" s="159">
        <f>C19+C22</f>
        <v>445.02428699999996</v>
      </c>
      <c r="D18" s="159">
        <f>D19</f>
        <v>126.410084</v>
      </c>
      <c r="E18" s="159">
        <v>20.894203</v>
      </c>
      <c r="F18" s="159">
        <f>F19+F22</f>
        <v>297.72</v>
      </c>
      <c r="G18" s="178"/>
    </row>
    <row r="19" spans="1:7" ht="18.75" customHeight="1">
      <c r="A19" s="158">
        <v>20801</v>
      </c>
      <c r="B19" s="158" t="s">
        <v>166</v>
      </c>
      <c r="C19" s="159">
        <f>C20+C21</f>
        <v>315.02428699999996</v>
      </c>
      <c r="D19" s="159">
        <f>D20</f>
        <v>126.410084</v>
      </c>
      <c r="E19" s="159">
        <v>20.894203</v>
      </c>
      <c r="F19" s="159">
        <f>F21</f>
        <v>167.72</v>
      </c>
      <c r="G19" s="178"/>
    </row>
    <row r="20" spans="1:7" ht="18.75" customHeight="1">
      <c r="A20" s="158">
        <v>2080101</v>
      </c>
      <c r="B20" s="158" t="s">
        <v>167</v>
      </c>
      <c r="C20" s="159">
        <v>147.304287</v>
      </c>
      <c r="D20" s="159">
        <v>126.410084</v>
      </c>
      <c r="E20" s="159">
        <v>20.894203</v>
      </c>
      <c r="F20" s="159"/>
      <c r="G20" s="178"/>
    </row>
    <row r="21" spans="1:7" ht="25.5" customHeight="1">
      <c r="A21" s="158">
        <v>2080199</v>
      </c>
      <c r="B21" s="158" t="s">
        <v>168</v>
      </c>
      <c r="C21" s="176">
        <v>167.72</v>
      </c>
      <c r="D21" s="176"/>
      <c r="E21" s="176"/>
      <c r="F21" s="176">
        <v>167.72</v>
      </c>
      <c r="G21" s="178"/>
    </row>
    <row r="22" spans="1:7" ht="25.5" customHeight="1">
      <c r="A22" s="158">
        <v>20802</v>
      </c>
      <c r="B22" s="158" t="s">
        <v>169</v>
      </c>
      <c r="C22" s="159">
        <f>C23+C24</f>
        <v>130</v>
      </c>
      <c r="D22" s="159"/>
      <c r="E22" s="159"/>
      <c r="F22" s="159">
        <f>F23+F24</f>
        <v>130</v>
      </c>
      <c r="G22" s="178"/>
    </row>
    <row r="23" spans="1:7" ht="25.5" customHeight="1">
      <c r="A23" s="158">
        <v>2080202</v>
      </c>
      <c r="B23" s="158" t="s">
        <v>170</v>
      </c>
      <c r="C23" s="159">
        <v>5</v>
      </c>
      <c r="D23" s="159"/>
      <c r="E23" s="159"/>
      <c r="F23" s="159">
        <v>5</v>
      </c>
      <c r="G23" s="178"/>
    </row>
    <row r="24" spans="1:7" ht="25.5" customHeight="1">
      <c r="A24" s="158">
        <v>2080208</v>
      </c>
      <c r="B24" s="158" t="s">
        <v>171</v>
      </c>
      <c r="C24" s="159">
        <v>125</v>
      </c>
      <c r="D24" s="159"/>
      <c r="E24" s="159"/>
      <c r="F24" s="159">
        <v>125</v>
      </c>
      <c r="G24" s="178"/>
    </row>
    <row r="25" spans="1:7" ht="25.5" customHeight="1">
      <c r="A25" s="158">
        <v>210</v>
      </c>
      <c r="B25" s="158" t="s">
        <v>172</v>
      </c>
      <c r="C25" s="159">
        <v>2861.86</v>
      </c>
      <c r="D25" s="159">
        <v>2049.86</v>
      </c>
      <c r="E25" s="159">
        <v>15</v>
      </c>
      <c r="F25" s="159">
        <v>797</v>
      </c>
      <c r="G25" s="178"/>
    </row>
    <row r="26" spans="1:7" ht="18.75" customHeight="1">
      <c r="A26" s="158">
        <v>21002</v>
      </c>
      <c r="B26" s="158" t="s">
        <v>170</v>
      </c>
      <c r="C26" s="159">
        <v>2861.86</v>
      </c>
      <c r="D26" s="159">
        <v>2049.86</v>
      </c>
      <c r="E26" s="159">
        <v>15</v>
      </c>
      <c r="F26" s="159">
        <v>797</v>
      </c>
      <c r="G26" s="178"/>
    </row>
    <row r="27" spans="1:7" ht="18.75" customHeight="1">
      <c r="A27" s="158">
        <v>2100201</v>
      </c>
      <c r="B27" s="158" t="s">
        <v>173</v>
      </c>
      <c r="C27" s="159">
        <v>2861.86</v>
      </c>
      <c r="D27" s="159">
        <v>2049.86</v>
      </c>
      <c r="E27" s="159">
        <v>15</v>
      </c>
      <c r="F27" s="159">
        <v>797</v>
      </c>
      <c r="G27" s="178"/>
    </row>
    <row r="28" spans="1:7" ht="18.75" customHeight="1">
      <c r="A28" s="158">
        <v>213</v>
      </c>
      <c r="B28" s="158" t="s">
        <v>174</v>
      </c>
      <c r="C28" s="159">
        <f>C29+C31</f>
        <v>73</v>
      </c>
      <c r="D28" s="159"/>
      <c r="E28" s="159"/>
      <c r="F28" s="159">
        <f>F29+F33+F31</f>
        <v>73</v>
      </c>
      <c r="G28" s="178"/>
    </row>
    <row r="29" spans="1:7" ht="18.75" customHeight="1">
      <c r="A29" s="158">
        <v>21302</v>
      </c>
      <c r="B29" s="158" t="s">
        <v>170</v>
      </c>
      <c r="C29" s="159">
        <v>1.8</v>
      </c>
      <c r="D29" s="155"/>
      <c r="E29" s="159"/>
      <c r="F29" s="159">
        <v>1.8</v>
      </c>
      <c r="G29" s="178"/>
    </row>
    <row r="30" spans="1:7" ht="18.75" customHeight="1">
      <c r="A30" s="158">
        <v>2130299</v>
      </c>
      <c r="B30" s="158" t="s">
        <v>175</v>
      </c>
      <c r="C30" s="159">
        <v>1.8</v>
      </c>
      <c r="D30" s="155"/>
      <c r="E30" s="159"/>
      <c r="F30" s="159">
        <v>1.8</v>
      </c>
      <c r="G30" s="178"/>
    </row>
    <row r="31" spans="1:7" ht="18.75" customHeight="1">
      <c r="A31" s="181">
        <v>21305</v>
      </c>
      <c r="B31" s="158" t="s">
        <v>176</v>
      </c>
      <c r="C31" s="159">
        <f>C32+C33+C34</f>
        <v>71.2</v>
      </c>
      <c r="D31" s="159"/>
      <c r="E31" s="182"/>
      <c r="F31" s="159">
        <v>70</v>
      </c>
      <c r="G31" s="183"/>
    </row>
    <row r="32" spans="1:7" ht="18.75" customHeight="1">
      <c r="A32" s="181">
        <v>2130502</v>
      </c>
      <c r="B32" s="158" t="s">
        <v>170</v>
      </c>
      <c r="C32" s="159">
        <v>70</v>
      </c>
      <c r="D32" s="182"/>
      <c r="E32" s="182"/>
      <c r="F32" s="159">
        <v>70</v>
      </c>
      <c r="G32" s="183"/>
    </row>
    <row r="33" spans="1:7" ht="18.75" customHeight="1">
      <c r="A33" s="181">
        <v>2130599</v>
      </c>
      <c r="B33" s="158" t="s">
        <v>177</v>
      </c>
      <c r="C33" s="159">
        <v>1.2</v>
      </c>
      <c r="D33" s="155"/>
      <c r="E33" s="182"/>
      <c r="F33" s="159">
        <v>1.2</v>
      </c>
      <c r="G33" s="183"/>
    </row>
  </sheetData>
  <sheetProtection/>
  <mergeCells count="1">
    <mergeCell ref="A2:G2"/>
  </mergeCells>
  <printOptions horizontalCentered="1"/>
  <pageMargins left="0.59" right="0.59" top="0.7900000000000001" bottom="0.7900000000000001" header="0.5" footer="0.5"/>
  <pageSetup fitToHeight="1" fitToWidth="1" orientation="landscape" paperSize="9" scale="89"/>
</worksheet>
</file>

<file path=xl/worksheets/sheet8.xml><?xml version="1.0" encoding="utf-8"?>
<worksheet xmlns="http://schemas.openxmlformats.org/spreadsheetml/2006/main" xmlns:r="http://schemas.openxmlformats.org/officeDocument/2006/relationships">
  <dimension ref="A1:F56"/>
  <sheetViews>
    <sheetView showGridLines="0" showZeros="0" workbookViewId="0" topLeftCell="A4">
      <selection activeCell="E22" sqref="E22"/>
    </sheetView>
  </sheetViews>
  <sheetFormatPr defaultColWidth="9.16015625" defaultRowHeight="12.75" customHeight="1"/>
  <cols>
    <col min="1" max="1" width="19" style="166" customWidth="1"/>
    <col min="2" max="2" width="31.66015625" style="166" customWidth="1"/>
    <col min="3" max="5" width="21.33203125" style="166" customWidth="1"/>
    <col min="6" max="6" width="17.66015625" style="166" customWidth="1"/>
    <col min="7" max="16384" width="9.16015625" style="166" customWidth="1"/>
  </cols>
  <sheetData>
    <row r="1" s="166" customFormat="1" ht="30" customHeight="1">
      <c r="A1" s="169" t="s">
        <v>21</v>
      </c>
    </row>
    <row r="2" spans="1:6" s="166" customFormat="1" ht="28.5" customHeight="1">
      <c r="A2" s="170" t="s">
        <v>22</v>
      </c>
      <c r="B2" s="171"/>
      <c r="C2" s="171"/>
      <c r="D2" s="171"/>
      <c r="E2" s="171"/>
      <c r="F2" s="171"/>
    </row>
    <row r="3" s="166" customFormat="1" ht="22.5" customHeight="1">
      <c r="F3" s="172" t="s">
        <v>48</v>
      </c>
    </row>
    <row r="4" spans="1:6" s="167" customFormat="1" ht="22.5" customHeight="1">
      <c r="A4" s="173" t="s">
        <v>178</v>
      </c>
      <c r="B4" s="173" t="s">
        <v>179</v>
      </c>
      <c r="C4" s="173" t="s">
        <v>128</v>
      </c>
      <c r="D4" s="173" t="s">
        <v>150</v>
      </c>
      <c r="E4" s="173" t="s">
        <v>151</v>
      </c>
      <c r="F4" s="173" t="s">
        <v>152</v>
      </c>
    </row>
    <row r="5" spans="1:6" s="166" customFormat="1" ht="15.75" customHeight="1">
      <c r="A5" s="174" t="s">
        <v>138</v>
      </c>
      <c r="B5" s="174" t="s">
        <v>138</v>
      </c>
      <c r="C5" s="175">
        <v>1</v>
      </c>
      <c r="D5" s="175">
        <v>2</v>
      </c>
      <c r="E5" s="175">
        <v>3</v>
      </c>
      <c r="F5" s="175">
        <v>4</v>
      </c>
    </row>
    <row r="6" spans="1:6" s="166" customFormat="1" ht="12.75" customHeight="1">
      <c r="A6" s="150"/>
      <c r="B6" s="151" t="s">
        <v>128</v>
      </c>
      <c r="C6" s="134">
        <f>D6+E6</f>
        <v>6480.058341999999</v>
      </c>
      <c r="D6" s="152">
        <f>D7+D47</f>
        <v>6398.284905999999</v>
      </c>
      <c r="E6" s="152">
        <f>E31</f>
        <v>81.77343599999999</v>
      </c>
      <c r="F6" s="134"/>
    </row>
    <row r="7" spans="1:6" s="166" customFormat="1" ht="12.75" customHeight="1">
      <c r="A7" s="153" t="s">
        <v>180</v>
      </c>
      <c r="B7" s="154" t="s">
        <v>181</v>
      </c>
      <c r="C7" s="134">
        <f aca="true" t="shared" si="0" ref="C7:C32">D7+E7</f>
        <v>6277.178735999999</v>
      </c>
      <c r="D7" s="134">
        <v>6277.178735999999</v>
      </c>
      <c r="E7" s="134"/>
      <c r="F7" s="134"/>
    </row>
    <row r="8" spans="1:6" s="166" customFormat="1" ht="12.75" customHeight="1">
      <c r="A8" s="153" t="s">
        <v>182</v>
      </c>
      <c r="B8" s="154" t="s">
        <v>183</v>
      </c>
      <c r="C8" s="134">
        <f t="shared" si="0"/>
        <v>3227.8352</v>
      </c>
      <c r="D8" s="134">
        <v>3227.8352</v>
      </c>
      <c r="E8" s="134"/>
      <c r="F8" s="134"/>
    </row>
    <row r="9" spans="1:6" s="166" customFormat="1" ht="12.75" customHeight="1">
      <c r="A9" s="153" t="s">
        <v>184</v>
      </c>
      <c r="B9" s="154" t="s">
        <v>185</v>
      </c>
      <c r="C9" s="134">
        <f t="shared" si="0"/>
        <v>416.32560000000007</v>
      </c>
      <c r="D9" s="134">
        <f>D10+D11</f>
        <v>416.32560000000007</v>
      </c>
      <c r="E9" s="134"/>
      <c r="F9" s="134"/>
    </row>
    <row r="10" spans="1:6" s="166" customFormat="1" ht="12.75" customHeight="1">
      <c r="A10" s="153" t="s">
        <v>186</v>
      </c>
      <c r="B10" s="154" t="s">
        <v>187</v>
      </c>
      <c r="C10" s="134">
        <f t="shared" si="0"/>
        <v>8.79</v>
      </c>
      <c r="D10" s="134">
        <v>8.79</v>
      </c>
      <c r="E10" s="134"/>
      <c r="F10" s="134"/>
    </row>
    <row r="11" spans="1:6" s="166" customFormat="1" ht="12.75" customHeight="1">
      <c r="A11" s="153" t="s">
        <v>188</v>
      </c>
      <c r="B11" s="154" t="s">
        <v>189</v>
      </c>
      <c r="C11" s="134">
        <f t="shared" si="0"/>
        <v>407.53560000000004</v>
      </c>
      <c r="D11" s="134">
        <v>407.53560000000004</v>
      </c>
      <c r="E11" s="134"/>
      <c r="F11" s="134"/>
    </row>
    <row r="12" spans="1:6" s="166" customFormat="1" ht="12.75" customHeight="1">
      <c r="A12" s="153" t="s">
        <v>190</v>
      </c>
      <c r="B12" s="154" t="s">
        <v>191</v>
      </c>
      <c r="C12" s="134">
        <f t="shared" si="0"/>
        <v>98.1646</v>
      </c>
      <c r="D12" s="134">
        <v>98.1646</v>
      </c>
      <c r="E12" s="134"/>
      <c r="F12" s="134"/>
    </row>
    <row r="13" spans="1:6" s="166" customFormat="1" ht="12.75" customHeight="1">
      <c r="A13" s="153" t="s">
        <v>192</v>
      </c>
      <c r="B13" s="154" t="s">
        <v>193</v>
      </c>
      <c r="C13" s="134">
        <f t="shared" si="0"/>
        <v>246.33999999999997</v>
      </c>
      <c r="D13" s="134">
        <v>246.33999999999997</v>
      </c>
      <c r="E13" s="134"/>
      <c r="F13" s="134"/>
    </row>
    <row r="14" spans="1:6" s="166" customFormat="1" ht="12.75" customHeight="1">
      <c r="A14" s="153" t="s">
        <v>194</v>
      </c>
      <c r="B14" s="154" t="s">
        <v>195</v>
      </c>
      <c r="C14" s="134">
        <f t="shared" si="0"/>
        <v>608.304</v>
      </c>
      <c r="D14" s="134">
        <v>608.304</v>
      </c>
      <c r="E14" s="134"/>
      <c r="F14" s="134"/>
    </row>
    <row r="15" spans="1:6" s="166" customFormat="1" ht="12.75" customHeight="1">
      <c r="A15" s="153" t="s">
        <v>196</v>
      </c>
      <c r="B15" s="154" t="s">
        <v>197</v>
      </c>
      <c r="C15" s="134">
        <f t="shared" si="0"/>
        <v>335.97904000000005</v>
      </c>
      <c r="D15" s="134">
        <v>335.97904000000005</v>
      </c>
      <c r="E15" s="134"/>
      <c r="F15" s="134"/>
    </row>
    <row r="16" spans="1:6" s="168" customFormat="1" ht="12.75" customHeight="1">
      <c r="A16" s="153" t="s">
        <v>198</v>
      </c>
      <c r="B16" s="154" t="s">
        <v>199</v>
      </c>
      <c r="C16" s="134">
        <f t="shared" si="0"/>
        <v>183.254238</v>
      </c>
      <c r="D16" s="134">
        <v>183.254238</v>
      </c>
      <c r="E16" s="134"/>
      <c r="F16" s="134"/>
    </row>
    <row r="17" spans="1:6" s="168" customFormat="1" ht="12.75" customHeight="1">
      <c r="A17" s="153" t="s">
        <v>200</v>
      </c>
      <c r="B17" s="154" t="s">
        <v>201</v>
      </c>
      <c r="C17" s="134">
        <f t="shared" si="0"/>
        <v>66.236472</v>
      </c>
      <c r="D17" s="134">
        <v>66.236472</v>
      </c>
      <c r="E17" s="134"/>
      <c r="F17" s="134"/>
    </row>
    <row r="18" spans="1:6" s="168" customFormat="1" ht="12.75" customHeight="1">
      <c r="A18" s="153" t="s">
        <v>202</v>
      </c>
      <c r="B18" s="154" t="s">
        <v>203</v>
      </c>
      <c r="C18" s="134">
        <f t="shared" si="0"/>
        <v>34.514298</v>
      </c>
      <c r="D18" s="134">
        <f>D19+D20</f>
        <v>34.514298</v>
      </c>
      <c r="E18" s="134"/>
      <c r="F18" s="134"/>
    </row>
    <row r="19" spans="1:6" s="166" customFormat="1" ht="12.75" customHeight="1">
      <c r="A19" s="153" t="s">
        <v>204</v>
      </c>
      <c r="B19" s="154" t="s">
        <v>205</v>
      </c>
      <c r="C19" s="134">
        <f t="shared" si="0"/>
        <v>16.85124</v>
      </c>
      <c r="D19" s="134">
        <v>16.85124</v>
      </c>
      <c r="E19" s="134"/>
      <c r="F19" s="134"/>
    </row>
    <row r="20" spans="1:6" s="166" customFormat="1" ht="12.75" customHeight="1">
      <c r="A20" s="153" t="s">
        <v>206</v>
      </c>
      <c r="B20" s="154" t="s">
        <v>207</v>
      </c>
      <c r="C20" s="134">
        <f t="shared" si="0"/>
        <v>17.663058</v>
      </c>
      <c r="D20" s="134">
        <v>17.663058</v>
      </c>
      <c r="E20" s="134"/>
      <c r="F20" s="134"/>
    </row>
    <row r="21" spans="1:6" s="166" customFormat="1" ht="12.75" customHeight="1">
      <c r="A21" s="153" t="s">
        <v>208</v>
      </c>
      <c r="B21" s="154" t="s">
        <v>209</v>
      </c>
      <c r="C21" s="134">
        <f t="shared" si="0"/>
        <v>0</v>
      </c>
      <c r="D21" s="134">
        <v>0</v>
      </c>
      <c r="E21" s="134"/>
      <c r="F21" s="134"/>
    </row>
    <row r="22" spans="1:6" s="166" customFormat="1" ht="12.75" customHeight="1">
      <c r="A22" s="153" t="s">
        <v>210</v>
      </c>
      <c r="B22" s="154" t="s">
        <v>211</v>
      </c>
      <c r="C22" s="134">
        <f t="shared" si="0"/>
        <v>1.9727999999999999</v>
      </c>
      <c r="D22" s="134">
        <v>1.9727999999999999</v>
      </c>
      <c r="E22" s="134"/>
      <c r="F22" s="134"/>
    </row>
    <row r="23" spans="1:6" s="166" customFormat="1" ht="12.75" customHeight="1">
      <c r="A23" s="153" t="s">
        <v>212</v>
      </c>
      <c r="B23" s="154" t="s">
        <v>213</v>
      </c>
      <c r="C23" s="134">
        <f t="shared" si="0"/>
        <v>264.945888</v>
      </c>
      <c r="D23" s="134">
        <v>264.945888</v>
      </c>
      <c r="E23" s="134"/>
      <c r="F23" s="134"/>
    </row>
    <row r="24" spans="1:6" s="166" customFormat="1" ht="12.75" customHeight="1">
      <c r="A24" s="153" t="s">
        <v>214</v>
      </c>
      <c r="B24" s="154" t="s">
        <v>215</v>
      </c>
      <c r="C24" s="134">
        <f t="shared" si="0"/>
        <v>0</v>
      </c>
      <c r="D24" s="134">
        <v>0</v>
      </c>
      <c r="E24" s="134"/>
      <c r="F24" s="134"/>
    </row>
    <row r="25" spans="1:6" s="166" customFormat="1" ht="12.75" customHeight="1">
      <c r="A25" s="153" t="s">
        <v>216</v>
      </c>
      <c r="B25" s="154" t="s">
        <v>217</v>
      </c>
      <c r="C25" s="134">
        <f t="shared" si="0"/>
        <v>2.9136</v>
      </c>
      <c r="D25" s="134">
        <v>2.9136</v>
      </c>
      <c r="E25" s="134"/>
      <c r="F25" s="134"/>
    </row>
    <row r="26" spans="1:6" s="166" customFormat="1" ht="12.75" customHeight="1">
      <c r="A26" s="153" t="s">
        <v>218</v>
      </c>
      <c r="B26" s="154" t="s">
        <v>219</v>
      </c>
      <c r="C26" s="134">
        <f t="shared" si="0"/>
        <v>1.962</v>
      </c>
      <c r="D26" s="134">
        <v>1.962</v>
      </c>
      <c r="E26" s="134"/>
      <c r="F26" s="134"/>
    </row>
    <row r="27" spans="1:6" s="166" customFormat="1" ht="12.75" customHeight="1">
      <c r="A27" s="153" t="s">
        <v>220</v>
      </c>
      <c r="B27" s="154" t="s">
        <v>221</v>
      </c>
      <c r="C27" s="134">
        <f t="shared" si="0"/>
        <v>80.4464</v>
      </c>
      <c r="D27" s="134">
        <v>80.4464</v>
      </c>
      <c r="E27" s="134"/>
      <c r="F27" s="134"/>
    </row>
    <row r="28" spans="1:6" s="166" customFormat="1" ht="12.75" customHeight="1">
      <c r="A28" s="153" t="s">
        <v>222</v>
      </c>
      <c r="B28" s="154" t="s">
        <v>223</v>
      </c>
      <c r="C28" s="134">
        <f t="shared" si="0"/>
        <v>80.28</v>
      </c>
      <c r="D28" s="134">
        <v>80.28</v>
      </c>
      <c r="E28" s="134"/>
      <c r="F28" s="134"/>
    </row>
    <row r="29" spans="1:6" s="166" customFormat="1" ht="12.75" customHeight="1">
      <c r="A29" s="153" t="s">
        <v>224</v>
      </c>
      <c r="B29" s="154" t="s">
        <v>225</v>
      </c>
      <c r="C29" s="134">
        <f t="shared" si="0"/>
        <v>295.9</v>
      </c>
      <c r="D29" s="134">
        <v>295.9</v>
      </c>
      <c r="E29" s="134"/>
      <c r="F29" s="134"/>
    </row>
    <row r="30" spans="1:6" s="166" customFormat="1" ht="12.75" customHeight="1">
      <c r="A30" s="153" t="s">
        <v>226</v>
      </c>
      <c r="B30" s="154" t="s">
        <v>227</v>
      </c>
      <c r="C30" s="134">
        <f t="shared" si="0"/>
        <v>331.8046</v>
      </c>
      <c r="D30" s="134">
        <v>331.8046</v>
      </c>
      <c r="E30" s="134"/>
      <c r="F30" s="134"/>
    </row>
    <row r="31" spans="1:6" s="166" customFormat="1" ht="12.75" customHeight="1">
      <c r="A31" s="153" t="s">
        <v>228</v>
      </c>
      <c r="B31" s="154" t="s">
        <v>229</v>
      </c>
      <c r="C31" s="134">
        <f t="shared" si="0"/>
        <v>81.77343599999999</v>
      </c>
      <c r="D31" s="134"/>
      <c r="E31" s="134">
        <f>E32+E41+E42+E45+E46</f>
        <v>81.77343599999999</v>
      </c>
      <c r="F31" s="134"/>
    </row>
    <row r="32" spans="1:6" s="166" customFormat="1" ht="12.75" customHeight="1">
      <c r="A32" s="153" t="s">
        <v>230</v>
      </c>
      <c r="B32" s="154" t="s">
        <v>231</v>
      </c>
      <c r="C32" s="134">
        <f t="shared" si="0"/>
        <v>5.75</v>
      </c>
      <c r="D32" s="134"/>
      <c r="E32" s="134">
        <v>5.75</v>
      </c>
      <c r="F32" s="134"/>
    </row>
    <row r="33" spans="1:6" s="166" customFormat="1" ht="12.75" customHeight="1">
      <c r="A33" s="153" t="s">
        <v>232</v>
      </c>
      <c r="B33" s="154" t="s">
        <v>233</v>
      </c>
      <c r="C33" s="134">
        <f aca="true" t="shared" si="1" ref="C33:C56">D33+E33</f>
        <v>0</v>
      </c>
      <c r="D33" s="134"/>
      <c r="E33" s="134">
        <v>0</v>
      </c>
      <c r="F33" s="134"/>
    </row>
    <row r="34" spans="1:6" s="166" customFormat="1" ht="12.75" customHeight="1">
      <c r="A34" s="153" t="s">
        <v>234</v>
      </c>
      <c r="B34" s="154" t="s">
        <v>235</v>
      </c>
      <c r="C34" s="134">
        <f t="shared" si="1"/>
        <v>0</v>
      </c>
      <c r="D34" s="134"/>
      <c r="E34" s="134">
        <v>0</v>
      </c>
      <c r="F34" s="134"/>
    </row>
    <row r="35" spans="1:6" s="166" customFormat="1" ht="12.75" customHeight="1">
      <c r="A35" s="153" t="s">
        <v>236</v>
      </c>
      <c r="B35" s="154" t="s">
        <v>237</v>
      </c>
      <c r="C35" s="134">
        <f t="shared" si="1"/>
        <v>0</v>
      </c>
      <c r="D35" s="134"/>
      <c r="E35" s="134">
        <v>0</v>
      </c>
      <c r="F35" s="134"/>
    </row>
    <row r="36" spans="1:6" s="166" customFormat="1" ht="12.75" customHeight="1">
      <c r="A36" s="153" t="s">
        <v>238</v>
      </c>
      <c r="B36" s="154" t="s">
        <v>239</v>
      </c>
      <c r="C36" s="134">
        <f t="shared" si="1"/>
        <v>0</v>
      </c>
      <c r="D36" s="134"/>
      <c r="E36" s="134">
        <v>0</v>
      </c>
      <c r="F36" s="134"/>
    </row>
    <row r="37" spans="1:6" s="166" customFormat="1" ht="12.75" customHeight="1">
      <c r="A37" s="153" t="s">
        <v>240</v>
      </c>
      <c r="B37" s="154" t="s">
        <v>241</v>
      </c>
      <c r="C37" s="134">
        <f t="shared" si="1"/>
        <v>0</v>
      </c>
      <c r="D37" s="134"/>
      <c r="E37" s="134">
        <v>0</v>
      </c>
      <c r="F37" s="134"/>
    </row>
    <row r="38" spans="1:6" s="166" customFormat="1" ht="12.75" customHeight="1">
      <c r="A38" s="153" t="s">
        <v>242</v>
      </c>
      <c r="B38" s="154" t="s">
        <v>243</v>
      </c>
      <c r="C38" s="134">
        <f t="shared" si="1"/>
        <v>0</v>
      </c>
      <c r="D38" s="134"/>
      <c r="E38" s="134">
        <v>0</v>
      </c>
      <c r="F38" s="134"/>
    </row>
    <row r="39" spans="1:6" s="166" customFormat="1" ht="12.75" customHeight="1">
      <c r="A39" s="153" t="s">
        <v>244</v>
      </c>
      <c r="B39" s="154" t="s">
        <v>245</v>
      </c>
      <c r="C39" s="134">
        <f t="shared" si="1"/>
        <v>0</v>
      </c>
      <c r="D39" s="134"/>
      <c r="E39" s="134">
        <v>0</v>
      </c>
      <c r="F39" s="134"/>
    </row>
    <row r="40" spans="1:6" s="166" customFormat="1" ht="12.75" customHeight="1">
      <c r="A40" s="153" t="s">
        <v>246</v>
      </c>
      <c r="B40" s="154" t="s">
        <v>247</v>
      </c>
      <c r="C40" s="134">
        <f t="shared" si="1"/>
        <v>0</v>
      </c>
      <c r="D40" s="134"/>
      <c r="E40" s="134">
        <v>0</v>
      </c>
      <c r="F40" s="134"/>
    </row>
    <row r="41" spans="1:6" s="166" customFormat="1" ht="12.75" customHeight="1">
      <c r="A41" s="153" t="s">
        <v>248</v>
      </c>
      <c r="B41" s="154" t="s">
        <v>249</v>
      </c>
      <c r="C41" s="134">
        <f t="shared" si="1"/>
        <v>5</v>
      </c>
      <c r="D41" s="134"/>
      <c r="E41" s="134">
        <v>5</v>
      </c>
      <c r="F41" s="134"/>
    </row>
    <row r="42" spans="1:6" s="166" customFormat="1" ht="12.75" customHeight="1">
      <c r="A42" s="153">
        <v>30228</v>
      </c>
      <c r="B42" s="154" t="s">
        <v>250</v>
      </c>
      <c r="C42" s="134">
        <f t="shared" si="1"/>
        <v>61.76343599999999</v>
      </c>
      <c r="D42" s="134"/>
      <c r="E42" s="134">
        <f>E43+E44</f>
        <v>61.76343599999999</v>
      </c>
      <c r="F42" s="134"/>
    </row>
    <row r="43" spans="1:6" s="166" customFormat="1" ht="12.75" customHeight="1">
      <c r="A43" s="153" t="s">
        <v>251</v>
      </c>
      <c r="B43" s="154" t="s">
        <v>252</v>
      </c>
      <c r="C43" s="134">
        <f t="shared" si="1"/>
        <v>41.494589999999995</v>
      </c>
      <c r="D43" s="134"/>
      <c r="E43" s="134">
        <v>41.494589999999995</v>
      </c>
      <c r="F43" s="134"/>
    </row>
    <row r="44" spans="1:6" s="166" customFormat="1" ht="12.75" customHeight="1">
      <c r="A44" s="153" t="s">
        <v>253</v>
      </c>
      <c r="B44" s="154" t="s">
        <v>254</v>
      </c>
      <c r="C44" s="134">
        <f t="shared" si="1"/>
        <v>20.268845999999996</v>
      </c>
      <c r="D44" s="134"/>
      <c r="E44" s="134">
        <v>20.268845999999996</v>
      </c>
      <c r="F44" s="134"/>
    </row>
    <row r="45" spans="1:6" s="166" customFormat="1" ht="12.75" customHeight="1">
      <c r="A45" s="153" t="s">
        <v>255</v>
      </c>
      <c r="B45" s="154" t="s">
        <v>256</v>
      </c>
      <c r="C45" s="134">
        <f t="shared" si="1"/>
        <v>2.76</v>
      </c>
      <c r="D45" s="134"/>
      <c r="E45" s="134">
        <v>2.76</v>
      </c>
      <c r="F45" s="134"/>
    </row>
    <row r="46" spans="1:6" s="166" customFormat="1" ht="12.75" customHeight="1">
      <c r="A46" s="153" t="s">
        <v>257</v>
      </c>
      <c r="B46" s="154" t="s">
        <v>258</v>
      </c>
      <c r="C46" s="134">
        <f t="shared" si="1"/>
        <v>6.5</v>
      </c>
      <c r="D46" s="134"/>
      <c r="E46" s="134">
        <v>6.5</v>
      </c>
      <c r="F46" s="134"/>
    </row>
    <row r="47" spans="1:6" s="166" customFormat="1" ht="12.75" customHeight="1">
      <c r="A47" s="153" t="s">
        <v>259</v>
      </c>
      <c r="B47" s="154" t="s">
        <v>260</v>
      </c>
      <c r="C47" s="134">
        <f t="shared" si="1"/>
        <v>121.10616999999999</v>
      </c>
      <c r="D47" s="134">
        <v>121.10616999999999</v>
      </c>
      <c r="E47" s="134"/>
      <c r="F47" s="134"/>
    </row>
    <row r="48" spans="1:6" s="166" customFormat="1" ht="12.75" customHeight="1">
      <c r="A48" s="153" t="s">
        <v>261</v>
      </c>
      <c r="B48" s="154" t="s">
        <v>262</v>
      </c>
      <c r="C48" s="134">
        <f t="shared" si="1"/>
        <v>2.16</v>
      </c>
      <c r="D48" s="134">
        <v>2.16</v>
      </c>
      <c r="E48" s="134"/>
      <c r="F48" s="134"/>
    </row>
    <row r="49" spans="1:6" s="166" customFormat="1" ht="12.75" customHeight="1">
      <c r="A49" s="153" t="s">
        <v>263</v>
      </c>
      <c r="B49" s="154" t="s">
        <v>264</v>
      </c>
      <c r="C49" s="134">
        <f t="shared" si="1"/>
        <v>2.16</v>
      </c>
      <c r="D49" s="134">
        <v>2.16</v>
      </c>
      <c r="E49" s="134"/>
      <c r="F49" s="134"/>
    </row>
    <row r="50" spans="1:6" s="166" customFormat="1" ht="12.75" customHeight="1">
      <c r="A50" s="153" t="s">
        <v>265</v>
      </c>
      <c r="B50" s="154" t="s">
        <v>266</v>
      </c>
      <c r="C50" s="134">
        <f t="shared" si="1"/>
        <v>4.41</v>
      </c>
      <c r="D50" s="134">
        <v>4.41</v>
      </c>
      <c r="E50" s="134"/>
      <c r="F50" s="134"/>
    </row>
    <row r="51" spans="1:6" s="166" customFormat="1" ht="12.75" customHeight="1">
      <c r="A51" s="153" t="s">
        <v>267</v>
      </c>
      <c r="B51" s="154" t="s">
        <v>268</v>
      </c>
      <c r="C51" s="134">
        <f t="shared" si="1"/>
        <v>4.41</v>
      </c>
      <c r="D51" s="134">
        <v>4.41</v>
      </c>
      <c r="E51" s="134"/>
      <c r="F51" s="134"/>
    </row>
    <row r="52" spans="1:6" s="166" customFormat="1" ht="12.75" customHeight="1">
      <c r="A52" s="153" t="s">
        <v>269</v>
      </c>
      <c r="B52" s="154" t="s">
        <v>270</v>
      </c>
      <c r="C52" s="134">
        <f t="shared" si="1"/>
        <v>4.38</v>
      </c>
      <c r="D52" s="134">
        <v>4.38</v>
      </c>
      <c r="E52" s="134"/>
      <c r="F52" s="134"/>
    </row>
    <row r="53" spans="1:6" s="166" customFormat="1" ht="12.75" customHeight="1">
      <c r="A53" s="153" t="s">
        <v>271</v>
      </c>
      <c r="B53" s="154" t="s">
        <v>272</v>
      </c>
      <c r="C53" s="134">
        <f t="shared" si="1"/>
        <v>4.38</v>
      </c>
      <c r="D53" s="134">
        <v>4.38</v>
      </c>
      <c r="E53" s="134"/>
      <c r="F53" s="134"/>
    </row>
    <row r="54" spans="1:6" s="166" customFormat="1" ht="12.75" customHeight="1">
      <c r="A54" s="153" t="s">
        <v>273</v>
      </c>
      <c r="B54" s="154" t="s">
        <v>274</v>
      </c>
      <c r="C54" s="134">
        <f t="shared" si="1"/>
        <v>0.7632000000000001</v>
      </c>
      <c r="D54" s="134">
        <v>0.7632000000000001</v>
      </c>
      <c r="E54" s="134"/>
      <c r="F54" s="134"/>
    </row>
    <row r="55" spans="1:6" s="166" customFormat="1" ht="12.75" customHeight="1">
      <c r="A55" s="153" t="s">
        <v>275</v>
      </c>
      <c r="B55" s="154" t="s">
        <v>266</v>
      </c>
      <c r="C55" s="134">
        <f t="shared" si="1"/>
        <v>109.39297</v>
      </c>
      <c r="D55" s="134">
        <v>109.39297</v>
      </c>
      <c r="E55" s="134"/>
      <c r="F55" s="134"/>
    </row>
    <row r="56" spans="1:6" s="166" customFormat="1" ht="12.75" customHeight="1">
      <c r="A56" s="153" t="s">
        <v>276</v>
      </c>
      <c r="B56" s="154" t="s">
        <v>277</v>
      </c>
      <c r="C56" s="134">
        <f t="shared" si="1"/>
        <v>109.39297</v>
      </c>
      <c r="D56" s="134">
        <v>109.39297</v>
      </c>
      <c r="E56" s="134"/>
      <c r="F56" s="134"/>
    </row>
  </sheetData>
  <sheetProtection/>
  <printOptions horizontalCentered="1"/>
  <pageMargins left="0.59" right="0.59" top="0.7900000000000001" bottom="0.71" header="0.5" footer="0.5"/>
  <pageSetup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D13" sqref="D13"/>
    </sheetView>
  </sheetViews>
  <sheetFormatPr defaultColWidth="9.16015625" defaultRowHeight="12.75" customHeight="1"/>
  <cols>
    <col min="1" max="1" width="21.33203125" style="0" customWidth="1"/>
    <col min="2" max="2" width="29" style="0" customWidth="1"/>
    <col min="3" max="6" width="21.33203125" style="0" customWidth="1"/>
  </cols>
  <sheetData>
    <row r="1" ht="30" customHeight="1">
      <c r="A1" s="69" t="s">
        <v>23</v>
      </c>
    </row>
    <row r="2" spans="1:6" ht="28.5" customHeight="1">
      <c r="A2" s="88" t="s">
        <v>24</v>
      </c>
      <c r="B2" s="88"/>
      <c r="C2" s="88"/>
      <c r="D2" s="88"/>
      <c r="E2" s="88"/>
      <c r="F2" s="88"/>
    </row>
    <row r="3" ht="22.5" customHeight="1">
      <c r="F3" s="3" t="s">
        <v>48</v>
      </c>
    </row>
    <row r="4" spans="1:6" ht="22.5" customHeight="1">
      <c r="A4" s="90" t="s">
        <v>148</v>
      </c>
      <c r="B4" s="90" t="s">
        <v>149</v>
      </c>
      <c r="C4" s="90" t="s">
        <v>128</v>
      </c>
      <c r="D4" s="90" t="s">
        <v>150</v>
      </c>
      <c r="E4" s="90" t="s">
        <v>151</v>
      </c>
      <c r="F4" s="90" t="s">
        <v>153</v>
      </c>
    </row>
    <row r="5" spans="1:6" ht="15.75" customHeight="1">
      <c r="A5" s="156" t="s">
        <v>138</v>
      </c>
      <c r="B5" s="156" t="s">
        <v>138</v>
      </c>
      <c r="C5" s="157">
        <v>1</v>
      </c>
      <c r="D5" s="156">
        <v>2</v>
      </c>
      <c r="E5" s="156">
        <v>3</v>
      </c>
      <c r="F5" s="157" t="s">
        <v>138</v>
      </c>
    </row>
    <row r="6" spans="1:6" ht="12.75" customHeight="1">
      <c r="A6" s="158">
        <v>205</v>
      </c>
      <c r="B6" s="158" t="s">
        <v>154</v>
      </c>
      <c r="C6" s="159">
        <f>D6+E6</f>
        <v>4267.894054999999</v>
      </c>
      <c r="D6" s="159">
        <f>D7</f>
        <v>4222.014821999999</v>
      </c>
      <c r="E6" s="159">
        <f>E7</f>
        <v>45.879233</v>
      </c>
      <c r="F6" s="160"/>
    </row>
    <row r="7" spans="1:6" ht="12.75" customHeight="1">
      <c r="A7" s="158">
        <v>20502</v>
      </c>
      <c r="B7" s="158" t="s">
        <v>157</v>
      </c>
      <c r="C7" s="159">
        <f aca="true" t="shared" si="0" ref="C7:C16">D7+E7</f>
        <v>4267.894054999999</v>
      </c>
      <c r="D7" s="159">
        <f>SUM(D8:D10)</f>
        <v>4222.014821999999</v>
      </c>
      <c r="E7" s="159">
        <f>SUM(E8:E10)</f>
        <v>45.879233</v>
      </c>
      <c r="F7" s="160"/>
    </row>
    <row r="8" spans="1:6" ht="12.75" customHeight="1">
      <c r="A8" s="158">
        <v>2050201</v>
      </c>
      <c r="B8" s="158" t="s">
        <v>158</v>
      </c>
      <c r="C8" s="159">
        <f t="shared" si="0"/>
        <v>162.90579400000001</v>
      </c>
      <c r="D8" s="159">
        <v>159.939466</v>
      </c>
      <c r="E8" s="159">
        <v>2.966328</v>
      </c>
      <c r="F8" s="160"/>
    </row>
    <row r="9" spans="1:6" ht="12.75" customHeight="1">
      <c r="A9" s="158">
        <v>2050202</v>
      </c>
      <c r="B9" s="158" t="s">
        <v>159</v>
      </c>
      <c r="C9" s="159">
        <f t="shared" si="0"/>
        <v>3287.980565</v>
      </c>
      <c r="D9" s="161">
        <f>156.182514+8.320091+912.029314+24.459099+424.207682+624.741408+7.3133+449.116666+56.18233+571.349376+17.61758</f>
        <v>3251.51936</v>
      </c>
      <c r="E9" s="159">
        <f>9.9967+4.107614+5.864746+6.062917+2.515294+7.913934</f>
        <v>36.461205</v>
      </c>
      <c r="F9" s="160"/>
    </row>
    <row r="10" spans="1:6" ht="12.75" customHeight="1">
      <c r="A10" s="158">
        <v>2050203</v>
      </c>
      <c r="B10" s="158" t="s">
        <v>160</v>
      </c>
      <c r="C10" s="159">
        <f t="shared" si="0"/>
        <v>817.0076959999999</v>
      </c>
      <c r="D10" s="159">
        <f>803.342226+7.21377</f>
        <v>810.5559959999999</v>
      </c>
      <c r="E10" s="159">
        <v>6.4517</v>
      </c>
      <c r="F10" s="160"/>
    </row>
    <row r="11" spans="1:6" ht="12.75" customHeight="1">
      <c r="A11" s="158">
        <v>208</v>
      </c>
      <c r="B11" s="158" t="s">
        <v>165</v>
      </c>
      <c r="C11" s="159">
        <f t="shared" si="0"/>
        <v>147.304287</v>
      </c>
      <c r="D11" s="159">
        <f>D12</f>
        <v>126.410084</v>
      </c>
      <c r="E11" s="159">
        <v>20.894203</v>
      </c>
      <c r="F11" s="160"/>
    </row>
    <row r="12" spans="1:6" ht="12.75" customHeight="1">
      <c r="A12" s="158">
        <v>20801</v>
      </c>
      <c r="B12" s="158" t="s">
        <v>166</v>
      </c>
      <c r="C12" s="159">
        <f t="shared" si="0"/>
        <v>147.304287</v>
      </c>
      <c r="D12" s="159">
        <f>D13</f>
        <v>126.410084</v>
      </c>
      <c r="E12" s="159">
        <v>20.894203</v>
      </c>
      <c r="F12" s="160"/>
    </row>
    <row r="13" spans="1:6" ht="12.75" customHeight="1">
      <c r="A13" s="158">
        <v>2080101</v>
      </c>
      <c r="B13" s="158" t="s">
        <v>167</v>
      </c>
      <c r="C13" s="159">
        <f t="shared" si="0"/>
        <v>147.304287</v>
      </c>
      <c r="D13" s="159">
        <v>126.410084</v>
      </c>
      <c r="E13" s="159">
        <v>20.894203</v>
      </c>
      <c r="F13" s="160"/>
    </row>
    <row r="14" spans="1:6" ht="12.75" customHeight="1">
      <c r="A14" s="158">
        <v>210</v>
      </c>
      <c r="B14" s="158" t="s">
        <v>172</v>
      </c>
      <c r="C14" s="159">
        <f t="shared" si="0"/>
        <v>2064.86</v>
      </c>
      <c r="D14" s="159">
        <v>2049.86</v>
      </c>
      <c r="E14" s="159">
        <v>15</v>
      </c>
      <c r="F14" s="160"/>
    </row>
    <row r="15" spans="1:6" ht="12.75" customHeight="1">
      <c r="A15" s="158">
        <v>21002</v>
      </c>
      <c r="B15" s="158" t="s">
        <v>170</v>
      </c>
      <c r="C15" s="159">
        <f t="shared" si="0"/>
        <v>2064.86</v>
      </c>
      <c r="D15" s="159">
        <v>2049.86</v>
      </c>
      <c r="E15" s="159">
        <v>15</v>
      </c>
      <c r="F15" s="160"/>
    </row>
    <row r="16" spans="1:6" ht="12.75" customHeight="1">
      <c r="A16" s="158">
        <v>2100201</v>
      </c>
      <c r="B16" s="158" t="s">
        <v>173</v>
      </c>
      <c r="C16" s="159">
        <f t="shared" si="0"/>
        <v>2064.86</v>
      </c>
      <c r="D16" s="159">
        <v>2049.86</v>
      </c>
      <c r="E16" s="159">
        <v>15</v>
      </c>
      <c r="F16" s="160"/>
    </row>
    <row r="17" spans="1:6" ht="12.75" customHeight="1">
      <c r="A17" s="162"/>
      <c r="B17" s="162"/>
      <c r="C17" s="163"/>
      <c r="D17" s="164"/>
      <c r="E17" s="164"/>
      <c r="F17" s="165"/>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2021-08-23T07:36:54Z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true</vt:bool>
  </property>
  <property fmtid="{D5CDD505-2E9C-101B-9397-08002B2CF9AE}" pid="5" name="I">
    <vt:lpwstr>26BEB2CFE6D8492689E5D4B4693C58B0</vt:lpwstr>
  </property>
</Properties>
</file>